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aber\OneDrive\Desktop\"/>
    </mc:Choice>
  </mc:AlternateContent>
  <xr:revisionPtr revIDLastSave="0" documentId="13_ncr:1_{1F800A06-4161-4D06-8FBE-C3C6638919C6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توضیحات" sheetId="3" r:id="rId1"/>
    <sheet name="بودجه نقدی نمونه" sheetId="1" r:id="rId2"/>
    <sheet name="بودجه نقدی با فرض مدل رشد" sheetId="4" r:id="rId3"/>
  </sheets>
  <externalReferences>
    <externalReference r:id="rId4"/>
  </externalReferences>
  <definedNames>
    <definedName name="__123Graph_A" hidden="1">[1]Graphs!$C$8:$C$18</definedName>
    <definedName name="__123Graph_AGRAPH1" hidden="1">[1]Graphs!$C$8:$C$18</definedName>
    <definedName name="__123Graph_AGRAPH2" hidden="1">[1]Summary!#REF!</definedName>
    <definedName name="__123Graph_AGRAPH3" hidden="1">[1]Summary!#REF!</definedName>
    <definedName name="__123Graph_B" hidden="1">[1]Graphs!$E$8:$E$18</definedName>
    <definedName name="__123Graph_BGRAPH1" hidden="1">[1]Graphs!$E$8:$E$18</definedName>
    <definedName name="__123Graph_C" hidden="1">[1]Graphs!$G$8:$G$18</definedName>
    <definedName name="__123Graph_CGRAPH1" hidden="1">[1]Graphs!$G$8:$G$18</definedName>
    <definedName name="__123Graph_D" hidden="1">[1]Graphs!$I$8:$I$18</definedName>
    <definedName name="__123Graph_DGRAPH1" hidden="1">[1]Graphs!$I$8:$I$18</definedName>
    <definedName name="__123Graph_E" hidden="1">[1]Graphs!$K$8:$K$18</definedName>
    <definedName name="__123Graph_EGRAPH1" hidden="1">[1]Graphs!$K$8:$K$18</definedName>
    <definedName name="__123Graph_X" hidden="1">[1]Graphs!$B$8:$B$18</definedName>
    <definedName name="__123Graph_XGRAPH1" hidden="1">[1]Graphs!$B$8:$B$18</definedName>
    <definedName name="__123Graph_XGRAPH3" hidden="1">[1]Summary!#REF!</definedName>
    <definedName name="_Fill" localSheetId="2" hidden="1">#REF!</definedName>
    <definedName name="_Fill" localSheetId="1" hidden="1">#REF!</definedName>
    <definedName name="_Fill" hidden="1">#REF!</definedName>
    <definedName name="_Sort" hidden="1">[1]Summary!$E$63:$W$92</definedName>
    <definedName name="_Table1_In1" hidden="1">[1]Graphs!$K$5</definedName>
    <definedName name="_Table1_Out" hidden="1">[1]Graphs!$J$7:$K$18</definedName>
    <definedName name="CIQWBGuid" hidden="1">"2cd8126d-26c3-430c-b7fa-a069e3a1fc62"</definedName>
    <definedName name="FormulaChecker.Colour.19" hidden="1">12648447</definedName>
    <definedName name="FormulaChecker.Colour.41" hidden="1">16737843</definedName>
    <definedName name="FormulaChecker.Colour.48" hidden="1">9868950</definedName>
    <definedName name="FormulaChecker.Colour.6" hidden="1">65535</definedName>
    <definedName name="hashpass.admin" hidden="1">"Wuu"</definedName>
    <definedName name="hashpass.corporate" hidden="1">"[ˆC"</definedName>
    <definedName name="hashpass.region" hidden="1">"A"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q" localSheetId="2" hidden="1">[1]Summary!#REF!</definedName>
    <definedName name="q" localSheetId="1" hidden="1">[1]Summary!#REF!</definedName>
    <definedName name="q" hidden="1">[1]Summary!#REF!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C26" i="4"/>
  <c r="D26" i="4"/>
  <c r="E26" i="4"/>
  <c r="F26" i="4"/>
  <c r="G26" i="4"/>
  <c r="H26" i="4"/>
  <c r="I26" i="4"/>
  <c r="I27" i="4" s="1"/>
  <c r="J26" i="4"/>
  <c r="J27" i="4" s="1"/>
  <c r="K26" i="4"/>
  <c r="K27" i="4" s="1"/>
  <c r="L26" i="4"/>
  <c r="L27" i="4" s="1"/>
  <c r="M26" i="4"/>
  <c r="N26" i="4"/>
  <c r="D25" i="4"/>
  <c r="E25" i="4"/>
  <c r="F25" i="4"/>
  <c r="G25" i="4"/>
  <c r="H25" i="4"/>
  <c r="I25" i="4"/>
  <c r="J25" i="4"/>
  <c r="K25" i="4"/>
  <c r="L25" i="4"/>
  <c r="M25" i="4"/>
  <c r="N25" i="4"/>
  <c r="C25" i="4"/>
  <c r="O25" i="4"/>
  <c r="C14" i="4"/>
  <c r="D14" i="4"/>
  <c r="E14" i="4"/>
  <c r="F14" i="4"/>
  <c r="G14" i="4"/>
  <c r="H14" i="4"/>
  <c r="I14" i="4"/>
  <c r="O14" i="4" s="1"/>
  <c r="J14" i="4"/>
  <c r="K14" i="4"/>
  <c r="L14" i="4"/>
  <c r="M14" i="4"/>
  <c r="N14" i="4"/>
  <c r="C15" i="4"/>
  <c r="O15" i="4" s="1"/>
  <c r="D15" i="4"/>
  <c r="E15" i="4"/>
  <c r="E21" i="4" s="1"/>
  <c r="F15" i="4"/>
  <c r="F21" i="4" s="1"/>
  <c r="G15" i="4"/>
  <c r="H15" i="4"/>
  <c r="I15" i="4"/>
  <c r="J15" i="4"/>
  <c r="K15" i="4"/>
  <c r="L15" i="4"/>
  <c r="M15" i="4"/>
  <c r="N15" i="4"/>
  <c r="C16" i="4"/>
  <c r="O16" i="4" s="1"/>
  <c r="D16" i="4"/>
  <c r="E16" i="4"/>
  <c r="F16" i="4"/>
  <c r="G16" i="4"/>
  <c r="H16" i="4"/>
  <c r="H21" i="4" s="1"/>
  <c r="I16" i="4"/>
  <c r="I21" i="4" s="1"/>
  <c r="J16" i="4"/>
  <c r="J21" i="4" s="1"/>
  <c r="K16" i="4"/>
  <c r="L16" i="4"/>
  <c r="M16" i="4"/>
  <c r="N16" i="4"/>
  <c r="C17" i="4"/>
  <c r="D17" i="4"/>
  <c r="E17" i="4"/>
  <c r="O17" i="4" s="1"/>
  <c r="F17" i="4"/>
  <c r="G17" i="4"/>
  <c r="H17" i="4"/>
  <c r="I17" i="4"/>
  <c r="J17" i="4"/>
  <c r="K17" i="4"/>
  <c r="K21" i="4" s="1"/>
  <c r="L17" i="4"/>
  <c r="M17" i="4"/>
  <c r="N17" i="4"/>
  <c r="C18" i="4"/>
  <c r="D18" i="4"/>
  <c r="E18" i="4"/>
  <c r="F18" i="4"/>
  <c r="G18" i="4"/>
  <c r="H18" i="4"/>
  <c r="I18" i="4"/>
  <c r="O18" i="4" s="1"/>
  <c r="J18" i="4"/>
  <c r="K18" i="4"/>
  <c r="L18" i="4"/>
  <c r="M18" i="4"/>
  <c r="N18" i="4"/>
  <c r="C19" i="4"/>
  <c r="O19" i="4" s="1"/>
  <c r="D19" i="4"/>
  <c r="E19" i="4"/>
  <c r="F19" i="4"/>
  <c r="G19" i="4"/>
  <c r="H19" i="4"/>
  <c r="I19" i="4"/>
  <c r="J19" i="4"/>
  <c r="K19" i="4"/>
  <c r="L19" i="4"/>
  <c r="M19" i="4"/>
  <c r="N19" i="4"/>
  <c r="C20" i="4"/>
  <c r="D20" i="4"/>
  <c r="E20" i="4"/>
  <c r="F20" i="4"/>
  <c r="G20" i="4"/>
  <c r="H20" i="4"/>
  <c r="I20" i="4"/>
  <c r="J20" i="4"/>
  <c r="K20" i="4"/>
  <c r="L20" i="4"/>
  <c r="M20" i="4"/>
  <c r="N20" i="4"/>
  <c r="E13" i="4"/>
  <c r="F13" i="4"/>
  <c r="G13" i="4"/>
  <c r="H13" i="4"/>
  <c r="I13" i="4"/>
  <c r="J13" i="4"/>
  <c r="K13" i="4"/>
  <c r="L13" i="4"/>
  <c r="M13" i="4"/>
  <c r="N13" i="4"/>
  <c r="D13" i="4"/>
  <c r="D21" i="4" s="1"/>
  <c r="C13" i="4"/>
  <c r="O13" i="4" s="1"/>
  <c r="C8" i="4"/>
  <c r="D8" i="4"/>
  <c r="E8" i="4"/>
  <c r="F8" i="4"/>
  <c r="G8" i="4"/>
  <c r="H8" i="4"/>
  <c r="I8" i="4"/>
  <c r="I11" i="4" s="1"/>
  <c r="J8" i="4"/>
  <c r="J11" i="4" s="1"/>
  <c r="K8" i="4"/>
  <c r="K11" i="4" s="1"/>
  <c r="L8" i="4"/>
  <c r="L11" i="4" s="1"/>
  <c r="M8" i="4"/>
  <c r="M11" i="4" s="1"/>
  <c r="N8" i="4"/>
  <c r="C9" i="4"/>
  <c r="O9" i="4" s="1"/>
  <c r="D9" i="4"/>
  <c r="D11" i="4" s="1"/>
  <c r="E9" i="4"/>
  <c r="E11" i="4" s="1"/>
  <c r="F9" i="4"/>
  <c r="F11" i="4" s="1"/>
  <c r="G9" i="4"/>
  <c r="H9" i="4"/>
  <c r="I9" i="4"/>
  <c r="J9" i="4"/>
  <c r="K9" i="4"/>
  <c r="L9" i="4"/>
  <c r="M9" i="4"/>
  <c r="N9" i="4"/>
  <c r="C10" i="4"/>
  <c r="O10" i="4" s="1"/>
  <c r="D10" i="4"/>
  <c r="E10" i="4"/>
  <c r="F10" i="4"/>
  <c r="G10" i="4"/>
  <c r="H10" i="4"/>
  <c r="I10" i="4"/>
  <c r="J10" i="4"/>
  <c r="K10" i="4"/>
  <c r="L10" i="4"/>
  <c r="M10" i="4"/>
  <c r="N10" i="4"/>
  <c r="D7" i="4"/>
  <c r="C7" i="4"/>
  <c r="O7" i="4" s="1"/>
  <c r="E7" i="4"/>
  <c r="F7" i="4"/>
  <c r="G7" i="4"/>
  <c r="H7" i="4"/>
  <c r="I7" i="4"/>
  <c r="J7" i="4"/>
  <c r="K7" i="4"/>
  <c r="L7" i="4"/>
  <c r="M7" i="4"/>
  <c r="N7" i="4"/>
  <c r="E41" i="4"/>
  <c r="F41" i="4" s="1"/>
  <c r="G41" i="4" s="1"/>
  <c r="H41" i="4" s="1"/>
  <c r="I41" i="4" s="1"/>
  <c r="J41" i="4" s="1"/>
  <c r="K41" i="4" s="1"/>
  <c r="L41" i="4" s="1"/>
  <c r="M41" i="4" s="1"/>
  <c r="N41" i="4" s="1"/>
  <c r="D41" i="4"/>
  <c r="E40" i="4"/>
  <c r="F40" i="4"/>
  <c r="G40" i="4" s="1"/>
  <c r="H40" i="4" s="1"/>
  <c r="I40" i="4" s="1"/>
  <c r="J40" i="4" s="1"/>
  <c r="K40" i="4" s="1"/>
  <c r="L40" i="4" s="1"/>
  <c r="M40" i="4" s="1"/>
  <c r="N40" i="4" s="1"/>
  <c r="D40" i="4"/>
  <c r="E39" i="4"/>
  <c r="F39" i="4"/>
  <c r="G39" i="4" s="1"/>
  <c r="H39" i="4" s="1"/>
  <c r="D39" i="4"/>
  <c r="K39" i="4"/>
  <c r="L39" i="4" s="1"/>
  <c r="M39" i="4" s="1"/>
  <c r="N39" i="4" s="1"/>
  <c r="J39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O30" i="4"/>
  <c r="H27" i="4"/>
  <c r="G27" i="4"/>
  <c r="F27" i="4"/>
  <c r="E27" i="4"/>
  <c r="D27" i="4"/>
  <c r="O26" i="4"/>
  <c r="G21" i="4"/>
  <c r="O20" i="4"/>
  <c r="N11" i="4"/>
  <c r="D21" i="1"/>
  <c r="E21" i="1"/>
  <c r="F21" i="1"/>
  <c r="G21" i="1"/>
  <c r="H21" i="1"/>
  <c r="I21" i="1"/>
  <c r="J21" i="1"/>
  <c r="K21" i="1"/>
  <c r="L21" i="1"/>
  <c r="M21" i="1"/>
  <c r="N21" i="1"/>
  <c r="C21" i="1"/>
  <c r="D11" i="1"/>
  <c r="E11" i="1"/>
  <c r="F11" i="1"/>
  <c r="G11" i="1"/>
  <c r="H11" i="1"/>
  <c r="I11" i="1"/>
  <c r="J11" i="1"/>
  <c r="K11" i="1"/>
  <c r="L11" i="1"/>
  <c r="M11" i="1"/>
  <c r="N11" i="1"/>
  <c r="C11" i="1"/>
  <c r="O10" i="1"/>
  <c r="N27" i="4" l="1"/>
  <c r="O27" i="4"/>
  <c r="M27" i="4"/>
  <c r="C27" i="4"/>
  <c r="N21" i="4"/>
  <c r="M21" i="4"/>
  <c r="L21" i="4"/>
  <c r="M22" i="4"/>
  <c r="M34" i="4" s="1"/>
  <c r="J22" i="4"/>
  <c r="J34" i="4" s="1"/>
  <c r="L22" i="4"/>
  <c r="L34" i="4" s="1"/>
  <c r="I22" i="4"/>
  <c r="I34" i="4" s="1"/>
  <c r="N22" i="4"/>
  <c r="N34" i="4" s="1"/>
  <c r="F22" i="4"/>
  <c r="F34" i="4" s="1"/>
  <c r="E22" i="4"/>
  <c r="E34" i="4" s="1"/>
  <c r="K22" i="4"/>
  <c r="K34" i="4" s="1"/>
  <c r="D22" i="4"/>
  <c r="D34" i="4" s="1"/>
  <c r="C21" i="4"/>
  <c r="O21" i="4"/>
  <c r="O8" i="4"/>
  <c r="H11" i="4"/>
  <c r="H22" i="4" s="1"/>
  <c r="H34" i="4" s="1"/>
  <c r="G11" i="4"/>
  <c r="G22" i="4" s="1"/>
  <c r="G34" i="4" s="1"/>
  <c r="O11" i="4"/>
  <c r="C11" i="4"/>
  <c r="M22" i="1"/>
  <c r="N2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O20" i="1"/>
  <c r="O19" i="1"/>
  <c r="O18" i="1"/>
  <c r="O17" i="1"/>
  <c r="O16" i="1"/>
  <c r="O15" i="1"/>
  <c r="O14" i="1"/>
  <c r="O13" i="1"/>
  <c r="O9" i="1"/>
  <c r="O8" i="1"/>
  <c r="O7" i="1"/>
  <c r="C22" i="4" l="1"/>
  <c r="C34" i="4" s="1"/>
  <c r="O22" i="4"/>
  <c r="O34" i="4" s="1"/>
  <c r="M34" i="1"/>
  <c r="E34" i="1"/>
  <c r="O21" i="1"/>
  <c r="I34" i="1"/>
  <c r="O11" i="1"/>
  <c r="O22" i="1" s="1"/>
  <c r="D34" i="1"/>
  <c r="H34" i="1"/>
  <c r="L34" i="1"/>
  <c r="F34" i="1"/>
  <c r="J34" i="1"/>
  <c r="N34" i="1"/>
  <c r="G34" i="1"/>
  <c r="K34" i="1"/>
  <c r="C34" i="1"/>
  <c r="O27" i="1"/>
  <c r="O32" i="1"/>
  <c r="O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saber</author>
  </authors>
  <commentList>
    <comment ref="B22" authorId="0" shapeId="0" xr:uid="{D6CE3803-D0AF-4B16-A2FA-954E8DB442C8}">
      <text>
        <r>
          <rPr>
            <b/>
            <sz val="11"/>
            <color indexed="81"/>
            <rFont val="Tahoma"/>
            <family val="2"/>
          </rPr>
          <t>saber:</t>
        </r>
        <r>
          <rPr>
            <sz val="11"/>
            <color indexed="81"/>
            <rFont val="Tahoma"/>
            <family val="2"/>
          </rPr>
          <t xml:space="preserve">
OCF=OPERATINF CASH FLOW</t>
        </r>
      </text>
    </comment>
    <comment ref="B27" authorId="0" shapeId="0" xr:uid="{761C2F1E-56CF-4D6A-9477-F9C17F6A20BC}">
      <text>
        <r>
          <rPr>
            <b/>
            <sz val="11"/>
            <color indexed="81"/>
            <rFont val="Tahoma"/>
            <family val="2"/>
          </rPr>
          <t>saber:</t>
        </r>
        <r>
          <rPr>
            <sz val="11"/>
            <color indexed="81"/>
            <rFont val="Tahoma"/>
            <family val="2"/>
          </rPr>
          <t xml:space="preserve">
ICF=INVESTING CASH FLOW</t>
        </r>
      </text>
    </comment>
    <comment ref="B32" authorId="0" shapeId="0" xr:uid="{CF81EE57-98F6-4147-A567-CAD76FFF9472}">
      <text>
        <r>
          <rPr>
            <b/>
            <sz val="11"/>
            <color indexed="81"/>
            <rFont val="Tahoma"/>
            <family val="2"/>
          </rPr>
          <t>saber:</t>
        </r>
        <r>
          <rPr>
            <sz val="11"/>
            <color indexed="81"/>
            <rFont val="Tahoma"/>
            <family val="2"/>
          </rPr>
          <t xml:space="preserve">
FCF=FINANCING CASH FLOW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saber</author>
  </authors>
  <commentList>
    <comment ref="B22" authorId="0" shapeId="0" xr:uid="{9995EF6D-F423-490C-9A74-B6E98B631F7A}">
      <text>
        <r>
          <rPr>
            <b/>
            <sz val="11"/>
            <color indexed="81"/>
            <rFont val="Tahoma"/>
            <family val="2"/>
          </rPr>
          <t>saber:</t>
        </r>
        <r>
          <rPr>
            <sz val="11"/>
            <color indexed="81"/>
            <rFont val="Tahoma"/>
            <family val="2"/>
          </rPr>
          <t xml:space="preserve">
OCF=OPERATINF CASH FLOW</t>
        </r>
      </text>
    </comment>
    <comment ref="B27" authorId="0" shapeId="0" xr:uid="{5E22D30C-BE23-448A-A422-D1DEBA86D08E}">
      <text>
        <r>
          <rPr>
            <b/>
            <sz val="11"/>
            <color indexed="81"/>
            <rFont val="Tahoma"/>
            <family val="2"/>
          </rPr>
          <t>saber:</t>
        </r>
        <r>
          <rPr>
            <sz val="11"/>
            <color indexed="81"/>
            <rFont val="Tahoma"/>
            <family val="2"/>
          </rPr>
          <t xml:space="preserve">
ICF=INVESTING CASH FLOW</t>
        </r>
      </text>
    </comment>
    <comment ref="B32" authorId="0" shapeId="0" xr:uid="{970A4522-6608-49C8-9564-152E4B40B4E1}">
      <text>
        <r>
          <rPr>
            <b/>
            <sz val="11"/>
            <color indexed="81"/>
            <rFont val="Tahoma"/>
            <family val="2"/>
          </rPr>
          <t>saber:</t>
        </r>
        <r>
          <rPr>
            <sz val="11"/>
            <color indexed="81"/>
            <rFont val="Tahoma"/>
            <family val="2"/>
          </rPr>
          <t xml:space="preserve">
FCF=FINANCING CASH FLOW</t>
        </r>
      </text>
    </comment>
  </commentList>
</comments>
</file>

<file path=xl/sharedStrings.xml><?xml version="1.0" encoding="utf-8"?>
<sst xmlns="http://schemas.openxmlformats.org/spreadsheetml/2006/main" count="98" uniqueCount="61">
  <si>
    <t>بودجه</t>
  </si>
  <si>
    <t>مجموع</t>
  </si>
  <si>
    <t>[محصول 1]</t>
  </si>
  <si>
    <t>[محصول 2]</t>
  </si>
  <si>
    <t>[محصول 3]</t>
  </si>
  <si>
    <t>[هزینه متغیر 1]</t>
  </si>
  <si>
    <t>[هزینه متغیر 2]</t>
  </si>
  <si>
    <t>[هزینه متغیر 3]</t>
  </si>
  <si>
    <t>[ثابت هزینه 1]</t>
  </si>
  <si>
    <t>[ثابت هزینه 2]</t>
  </si>
  <si>
    <t>[ثابت هزینه 3]</t>
  </si>
  <si>
    <t>[ثابت هزینه 4]</t>
  </si>
  <si>
    <t>[ثابت هزینه 5]</t>
  </si>
  <si>
    <t/>
  </si>
  <si>
    <t>بودجه نقدی نمونه</t>
  </si>
  <si>
    <t>لوگر و لینک فینوتکس</t>
  </si>
  <si>
    <t>توجه :</t>
  </si>
  <si>
    <t>این مدل اکسل فقط برای اهداف آموزشی استفاده شود.</t>
  </si>
  <si>
    <t>تمامی حقوق متعلق به شرکت گروه مالی آتی نگر عیار (FINOTAX.CO) است.</t>
  </si>
  <si>
    <t>https://FINOTAX.CO</t>
  </si>
  <si>
    <t>انتشار با هدف تجاری بدون اجازه کتبی ناشر پیگرد قانونی دارد .</t>
  </si>
  <si>
    <t>شرکت...................</t>
  </si>
  <si>
    <t>ماه</t>
  </si>
  <si>
    <t>1-12</t>
  </si>
  <si>
    <t>وجه نقد حاصل  از فروش کالا/خدمات</t>
  </si>
  <si>
    <t>مجموع وجه  نقدحاصل   از کالاها /خدمات</t>
  </si>
  <si>
    <t>سایر موارد</t>
  </si>
  <si>
    <t>سال مالی .............</t>
  </si>
  <si>
    <t xml:space="preserve">وجه نقد پرداختی بابت هزینه ها </t>
  </si>
  <si>
    <t>خالص وجه نقد حاصل از عملیات</t>
  </si>
  <si>
    <t>وجه نقد پرداختی بابت سرمایه گذاری</t>
  </si>
  <si>
    <t>[سرمایه   1]</t>
  </si>
  <si>
    <t>[سرمایه  2]</t>
  </si>
  <si>
    <t>خالص وجه نقد حاصل از ( مصرف شده) در سرمایه گذاری</t>
  </si>
  <si>
    <t>وجه نقد حاصل از ( مصرف شده ) در تامین مالی</t>
  </si>
  <si>
    <t>خالص وجه نقد حاصل از ( مصرف شده ) در تامین مالی</t>
  </si>
  <si>
    <t>مفروضات</t>
  </si>
  <si>
    <t>نرخ رشد فروش</t>
  </si>
  <si>
    <t>نرخ رشد هزینه ها</t>
  </si>
  <si>
    <t>نرخ رشد سرمایه گذاری</t>
  </si>
  <si>
    <t>نرخ رشد تامین مالی</t>
  </si>
  <si>
    <t>نرخ رشد همواره عددی مثبت نیست و می تواند تمام اعداد مثبت و منفی را اختیار کند</t>
  </si>
  <si>
    <t>*</t>
  </si>
  <si>
    <t>مدل رشد گوردون در نظر گرفته نشده است و مدل رشد ساده است .</t>
  </si>
  <si>
    <t>خالص افزایش/کاهش در وجه نقد</t>
  </si>
  <si>
    <t>a sample of cash flow ( cash position)</t>
  </si>
  <si>
    <t>This Excel model should be used for educational purposes only.</t>
  </si>
  <si>
    <t>All rights belong to Ati Nagar Ayyar Financial Group Company (FINOTAX.CO).</t>
  </si>
  <si>
    <t>Publication for commercial purposes without the written permission of the publisher is prosecuted.</t>
  </si>
  <si>
    <r>
      <t xml:space="preserve">If you use </t>
    </r>
    <r>
      <rPr>
        <sz val="16"/>
        <color rgb="FFFF0000"/>
        <rFont val="Calibri"/>
        <family val="2"/>
        <scheme val="minor"/>
      </rPr>
      <t>Macabacus</t>
    </r>
    <r>
      <rPr>
        <sz val="16"/>
        <color rgb="FF0000FF"/>
        <rFont val="Calibri"/>
        <family val="2"/>
        <scheme val="minor"/>
      </rPr>
      <t>, you can also use shortcut keys.</t>
    </r>
  </si>
  <si>
    <t>Attention:</t>
  </si>
  <si>
    <t>disclaimer</t>
  </si>
  <si>
    <t>سلب مسئولیت :</t>
  </si>
  <si>
    <t>این فایل صرفاً جنیه آموزشی دارد و به هیچ وجه بدون نظارت فرد مجرب در عمل بکار نگیرید.</t>
  </si>
  <si>
    <t>This Excel file is only for educational purposes and should not be used without the supervision of an experienced person.</t>
  </si>
  <si>
    <r>
      <t>اگر از</t>
    </r>
    <r>
      <rPr>
        <sz val="16"/>
        <color rgb="FFFF0000"/>
        <rFont val="Calibri"/>
        <family val="2"/>
        <scheme val="minor"/>
      </rPr>
      <t>Macabacus</t>
    </r>
    <r>
      <rPr>
        <sz val="16"/>
        <color rgb="FF0000FF"/>
        <rFont val="Calibri"/>
        <family val="2"/>
        <scheme val="minor"/>
      </rPr>
      <t xml:space="preserve"> استفاده میکنید می توانید از کلیدهای میانبر نیز استفاده کنید.</t>
    </r>
  </si>
  <si>
    <t>مجموع افزایش/کاهش دروجه  نقد</t>
  </si>
  <si>
    <t>مجموع وجه نقد خروجی( هزینه ها)</t>
  </si>
  <si>
    <t>[وجه نقد حاصل از ( مصرف در) تامین مالی 1]</t>
  </si>
  <si>
    <t>[وجه نقد حاصل از ( مصرف در) تامین مالی 2]</t>
  </si>
  <si>
    <t>خالص وجه نقد حاصل از ( مصرف شده  در) تامین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</si>
</sst>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\(#,##0\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22"/>
      <color rgb="FF0000FF"/>
      <name val="Arial Narrow"/>
      <family val="2"/>
    </font>
    <font>
      <sz val="11"/>
      <color rgb="FF0000FF"/>
      <name val="Arial Narrow"/>
      <family val="2"/>
    </font>
    <font>
      <sz val="11"/>
      <color rgb="FF0000FF"/>
      <name val="Vazir"/>
      <family val="2"/>
    </font>
    <font>
      <sz val="11"/>
      <color theme="0"/>
      <name val="Vazir"/>
      <family val="2"/>
    </font>
    <font>
      <b/>
      <sz val="16"/>
      <color rgb="FF0000FF"/>
      <name val="Vazir"/>
      <family val="2"/>
    </font>
    <font>
      <b/>
      <sz val="18"/>
      <color rgb="FF0000FF"/>
      <name val="Arial Narrow"/>
      <family val="2"/>
    </font>
    <font>
      <sz val="18"/>
      <color rgb="FF0000FF"/>
      <name val="Arial Narrow"/>
      <family val="2"/>
    </font>
    <font>
      <sz val="18"/>
      <color rgb="FF0000FF"/>
      <name val="Vazir"/>
      <family val="2"/>
    </font>
    <font>
      <b/>
      <u/>
      <sz val="18"/>
      <color rgb="FF0000FF"/>
      <name val="Calibri"/>
      <family val="2"/>
      <scheme val="minor"/>
    </font>
    <font>
      <u/>
      <sz val="18"/>
      <color rgb="FF0000FF"/>
      <name val="Arial"/>
      <family val="2"/>
    </font>
    <font>
      <b/>
      <sz val="11"/>
      <color indexed="9"/>
      <name val="Vazir"/>
      <family val="2"/>
    </font>
    <font>
      <sz val="11"/>
      <name val="Vazir"/>
      <family val="2"/>
    </font>
    <font>
      <b/>
      <sz val="11"/>
      <name val="Vazir"/>
      <family val="2"/>
    </font>
    <font>
      <sz val="16"/>
      <color rgb="FF0000FF"/>
      <name val="Calibri"/>
      <family val="2"/>
      <scheme val="minor"/>
    </font>
    <font>
      <b/>
      <sz val="9"/>
      <name val="Vazir"/>
      <family val="2"/>
    </font>
    <font>
      <b/>
      <sz val="8"/>
      <name val="Vazir"/>
      <family val="2"/>
    </font>
    <font>
      <b/>
      <sz val="11"/>
      <color rgb="FF0000FF"/>
      <name val="Vazir"/>
      <family val="2"/>
    </font>
    <font>
      <b/>
      <sz val="11"/>
      <color theme="0"/>
      <name val="Vazir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rgb="FFFF0000"/>
      <name val="Vazir"/>
      <family val="2"/>
    </font>
    <font>
      <sz val="18"/>
      <color rgb="FFFF0000"/>
      <name val="Arial Narrow"/>
      <family val="2"/>
    </font>
    <font>
      <b/>
      <sz val="11"/>
      <color rgb="FF0000FF"/>
      <name val="Arial Narrow"/>
      <family val="2"/>
    </font>
    <font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6" borderId="0" xfId="0" applyFill="1"/>
    <xf numFmtId="0" fontId="6" fillId="5" borderId="0" xfId="4" applyFont="1" applyFill="1"/>
    <xf numFmtId="0" fontId="7" fillId="7" borderId="0" xfId="4" applyFont="1" applyFill="1"/>
    <xf numFmtId="0" fontId="10" fillId="5" borderId="0" xfId="4" applyFont="1" applyFill="1" applyProtection="1">
      <protection locked="0"/>
    </xf>
    <xf numFmtId="0" fontId="11" fillId="5" borderId="0" xfId="4" applyFont="1" applyFill="1"/>
    <xf numFmtId="0" fontId="12" fillId="5" borderId="0" xfId="4" applyFont="1" applyFill="1"/>
    <xf numFmtId="0" fontId="13" fillId="5" borderId="0" xfId="6" applyNumberFormat="1" applyFont="1" applyFill="1" applyBorder="1" applyAlignment="1">
      <alignment horizontal="center"/>
    </xf>
    <xf numFmtId="0" fontId="14" fillId="5" borderId="0" xfId="5" applyNumberFormat="1" applyFont="1" applyFill="1" applyBorder="1" applyAlignment="1"/>
    <xf numFmtId="0" fontId="12" fillId="7" borderId="0" xfId="4" applyFont="1" applyFill="1"/>
    <xf numFmtId="0" fontId="15" fillId="3" borderId="0" xfId="1" applyFont="1" applyFill="1" applyAlignment="1">
      <alignment horizontal="centerContinuous"/>
    </xf>
    <xf numFmtId="0" fontId="16" fillId="0" borderId="0" xfId="1" applyFont="1"/>
    <xf numFmtId="0" fontId="15" fillId="3" borderId="0" xfId="1" applyFont="1" applyFill="1"/>
    <xf numFmtId="0" fontId="15" fillId="3" borderId="0" xfId="1" applyFont="1" applyFill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164" fontId="16" fillId="0" borderId="0" xfId="1" applyNumberFormat="1" applyFont="1" applyAlignment="1">
      <alignment horizontal="right" indent="1"/>
    </xf>
    <xf numFmtId="0" fontId="17" fillId="0" borderId="0" xfId="1" applyFont="1" applyAlignment="1">
      <alignment horizontal="left"/>
    </xf>
    <xf numFmtId="0" fontId="16" fillId="0" borderId="0" xfId="1" applyFont="1" applyAlignment="1">
      <alignment horizontal="left" indent="1"/>
    </xf>
    <xf numFmtId="164" fontId="7" fillId="0" borderId="0" xfId="1" applyNumberFormat="1" applyFont="1" applyAlignment="1">
      <alignment horizontal="right" indent="1"/>
    </xf>
    <xf numFmtId="0" fontId="16" fillId="0" borderId="1" xfId="1" applyFont="1" applyBorder="1" applyAlignment="1">
      <alignment horizontal="left" indent="1"/>
    </xf>
    <xf numFmtId="164" fontId="16" fillId="0" borderId="1" xfId="1" applyNumberFormat="1" applyFont="1" applyBorder="1" applyAlignment="1">
      <alignment horizontal="right" indent="1"/>
    </xf>
    <xf numFmtId="0" fontId="17" fillId="0" borderId="0" xfId="1" applyFont="1"/>
    <xf numFmtId="164" fontId="16" fillId="0" borderId="2" xfId="1" applyNumberFormat="1" applyFont="1" applyBorder="1" applyAlignment="1">
      <alignment horizontal="right" indent="1"/>
    </xf>
    <xf numFmtId="164" fontId="17" fillId="4" borderId="1" xfId="1" applyNumberFormat="1" applyFont="1" applyFill="1" applyBorder="1"/>
    <xf numFmtId="164" fontId="17" fillId="4" borderId="1" xfId="1" applyNumberFormat="1" applyFont="1" applyFill="1" applyBorder="1" applyAlignment="1">
      <alignment horizontal="right" indent="1"/>
    </xf>
    <xf numFmtId="0" fontId="16" fillId="2" borderId="0" xfId="1" applyFont="1" applyFill="1" applyAlignment="1">
      <alignment horizontal="left" indent="1"/>
    </xf>
    <xf numFmtId="0" fontId="8" fillId="3" borderId="0" xfId="2" applyNumberFormat="1" applyFont="1" applyFill="1" applyAlignment="1">
      <alignment horizontal="right"/>
    </xf>
    <xf numFmtId="49" fontId="15" fillId="3" borderId="0" xfId="1" applyNumberFormat="1" applyFont="1" applyFill="1" applyAlignment="1">
      <alignment horizontal="center"/>
    </xf>
    <xf numFmtId="0" fontId="15" fillId="3" borderId="0" xfId="1" applyFont="1" applyFill="1" applyAlignment="1">
      <alignment horizontal="left"/>
    </xf>
    <xf numFmtId="164" fontId="20" fillId="4" borderId="1" xfId="1" applyNumberFormat="1" applyFont="1" applyFill="1" applyBorder="1"/>
    <xf numFmtId="0" fontId="19" fillId="0" borderId="0" xfId="1" applyFont="1"/>
    <xf numFmtId="0" fontId="22" fillId="6" borderId="2" xfId="1" applyFont="1" applyFill="1" applyBorder="1"/>
    <xf numFmtId="164" fontId="22" fillId="6" borderId="2" xfId="1" applyNumberFormat="1" applyFont="1" applyFill="1" applyBorder="1" applyAlignment="1">
      <alignment horizontal="right" indent="1"/>
    </xf>
    <xf numFmtId="0" fontId="16" fillId="0" borderId="3" xfId="1" applyFont="1" applyBorder="1"/>
    <xf numFmtId="9" fontId="16" fillId="0" borderId="3" xfId="1" applyNumberFormat="1" applyFont="1" applyBorder="1" applyAlignment="1">
      <alignment horizontal="center"/>
    </xf>
    <xf numFmtId="0" fontId="25" fillId="0" borderId="0" xfId="1" applyFont="1"/>
    <xf numFmtId="0" fontId="5" fillId="5" borderId="0" xfId="4" applyFont="1" applyFill="1"/>
    <xf numFmtId="0" fontId="29" fillId="6" borderId="0" xfId="0" applyFont="1" applyFill="1"/>
    <xf numFmtId="0" fontId="9" fillId="5" borderId="0" xfId="4" applyFont="1" applyFill="1" applyAlignment="1">
      <alignment horizontal="center" vertical="center"/>
    </xf>
    <xf numFmtId="0" fontId="18" fillId="5" borderId="0" xfId="0" applyFont="1" applyFill="1" applyAlignment="1">
      <alignment horizontal="right"/>
    </xf>
    <xf numFmtId="0" fontId="18" fillId="5" borderId="0" xfId="0" applyFont="1" applyFill="1" applyAlignment="1">
      <alignment horizontal="center"/>
    </xf>
    <xf numFmtId="0" fontId="10" fillId="5" borderId="0" xfId="4" applyFont="1" applyFill="1" applyAlignment="1" applyProtection="1">
      <alignment horizontal="center"/>
      <protection locked="0"/>
    </xf>
    <xf numFmtId="0" fontId="26" fillId="5" borderId="0" xfId="4" applyFont="1" applyFill="1" applyAlignment="1">
      <alignment horizontal="left"/>
    </xf>
    <xf numFmtId="0" fontId="27" fillId="5" borderId="0" xfId="4" applyFont="1" applyFill="1" applyAlignment="1">
      <alignment horizontal="center"/>
    </xf>
    <xf numFmtId="0" fontId="21" fillId="7" borderId="0" xfId="4" applyFont="1" applyFill="1" applyAlignment="1">
      <alignment horizontal="center"/>
    </xf>
    <xf numFmtId="0" fontId="13" fillId="5" borderId="0" xfId="6" applyNumberFormat="1" applyFont="1" applyFill="1" applyBorder="1" applyAlignment="1">
      <alignment horizontal="center"/>
    </xf>
    <xf numFmtId="0" fontId="15" fillId="3" borderId="0" xfId="1" applyFont="1" applyFill="1" applyAlignment="1">
      <alignment horizontal="center"/>
    </xf>
  </cellXfs>
  <cellStyles count="7">
    <cellStyle name="Comma" xfId="2" builtinId="3"/>
    <cellStyle name="Hyperlink" xfId="6" builtinId="8"/>
    <cellStyle name="Hyperlink 2 2" xfId="5" xr:uid="{52E313DC-0387-484F-8623-D952A9821C52}"/>
    <cellStyle name="Hyperlink 3" xfId="3" xr:uid="{00000000-0005-0000-0000-000001000000}"/>
    <cellStyle name="Normal" xfId="0" builtinId="0"/>
    <cellStyle name="Normal 2 2 2" xfId="4" xr:uid="{4C4B8586-3756-41BB-81D2-19612CA67793}"/>
    <cellStyle name="Normal 27" xfId="1" xr:uid="{00000000-0005-0000-0000-000003000000}"/>
  </cellStyles>
  <dxfs count="0"/>
  <tableStyles count="0" defaultTableStyle="TableStyleMedium2" defaultPivotStyle="PivotStyleLight16"/>
  <colors>
    <mruColors>
      <color rgb="FF0000FF"/>
      <color rgb="FFED942D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r\CElliott\mining\Open%20Pit\Fairyland\work_march01\Economics\Lev_anl38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ilters"/>
      <sheetName val="Calc"/>
      <sheetName val="Input_Data"/>
      <sheetName val="Grade_Tonnes"/>
      <sheetName val="Graphs"/>
      <sheetName val="Module1"/>
      <sheetName val="Module2"/>
      <sheetName val="21Jan05-13Apr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K5">
            <v>1</v>
          </cell>
        </row>
        <row r="7">
          <cell r="K7">
            <v>0.23253563289931251</v>
          </cell>
        </row>
        <row r="8">
          <cell r="B8">
            <v>0.5</v>
          </cell>
          <cell r="C8">
            <v>0.69156301080363158</v>
          </cell>
          <cell r="E8">
            <v>0.74268335588123258</v>
          </cell>
          <cell r="G8">
            <v>0.55478524232601945</v>
          </cell>
          <cell r="I8">
            <v>-0.22260737883699033</v>
          </cell>
          <cell r="J8">
            <v>0.5</v>
          </cell>
          <cell r="K8">
            <v>-0.38373218355034378</v>
          </cell>
        </row>
        <row r="9">
          <cell r="B9">
            <v>0.6</v>
          </cell>
          <cell r="C9">
            <v>0.57430111680409934</v>
          </cell>
          <cell r="E9">
            <v>0.60945255368848328</v>
          </cell>
          <cell r="G9">
            <v>0.47752471537047358</v>
          </cell>
          <cell r="I9">
            <v>-0.11348517077771592</v>
          </cell>
          <cell r="J9">
            <v>0.6</v>
          </cell>
          <cell r="K9">
            <v>-0.26047862026041241</v>
          </cell>
        </row>
        <row r="10">
          <cell r="B10">
            <v>0.7</v>
          </cell>
          <cell r="C10">
            <v>0.47224285224138551</v>
          </cell>
          <cell r="E10">
            <v>0.49514633455996993</v>
          </cell>
          <cell r="G10">
            <v>0.40757916589632054</v>
          </cell>
          <cell r="I10">
            <v>-1.469458387257579E-2</v>
          </cell>
          <cell r="J10">
            <v>0.7</v>
          </cell>
          <cell r="K10">
            <v>-0.13722505697048129</v>
          </cell>
        </row>
        <row r="11">
          <cell r="B11">
            <v>0.8</v>
          </cell>
          <cell r="C11">
            <v>0.38261138527509175</v>
          </cell>
          <cell r="E11">
            <v>0.39599990685645164</v>
          </cell>
          <cell r="G11">
            <v>0.34395668446733252</v>
          </cell>
          <cell r="I11">
            <v>7.5165347573866143E-2</v>
          </cell>
          <cell r="J11">
            <v>0.8</v>
          </cell>
          <cell r="K11">
            <v>-1.3971493680549877E-2</v>
          </cell>
        </row>
        <row r="12">
          <cell r="B12">
            <v>0.9</v>
          </cell>
          <cell r="C12">
            <v>0.30326730157866993</v>
          </cell>
          <cell r="E12">
            <v>0.30918498357802143</v>
          </cell>
          <cell r="G12">
            <v>0.28583694312912827</v>
          </cell>
          <cell r="I12">
            <v>0.15725324881621544</v>
          </cell>
          <cell r="J12">
            <v>0.9</v>
          </cell>
          <cell r="K12">
            <v>0.10928206960938136</v>
          </cell>
        </row>
        <row r="13">
          <cell r="B13">
            <v>1</v>
          </cell>
          <cell r="C13">
            <v>0.23253563289931251</v>
          </cell>
          <cell r="E13">
            <v>0.23253563289931251</v>
          </cell>
          <cell r="G13">
            <v>0.23253563289931251</v>
          </cell>
          <cell r="I13">
            <v>0.23253563289931251</v>
          </cell>
          <cell r="J13">
            <v>1</v>
          </cell>
          <cell r="K13">
            <v>0.23253563289931251</v>
          </cell>
        </row>
        <row r="14">
          <cell r="B14">
            <v>1.1000000000000001</v>
          </cell>
          <cell r="C14">
            <v>0.16908631167794011</v>
          </cell>
          <cell r="E14">
            <v>0.16436510658544895</v>
          </cell>
          <cell r="G14">
            <v>0.18347739415982106</v>
          </cell>
          <cell r="I14">
            <v>0.30182513357580337</v>
          </cell>
          <cell r="J14">
            <v>1.1000000000000001</v>
          </cell>
          <cell r="K14">
            <v>0.35578919618924393</v>
          </cell>
        </row>
        <row r="15">
          <cell r="B15">
            <v>1.2</v>
          </cell>
          <cell r="C15">
            <v>0.11184974215658187</v>
          </cell>
          <cell r="E15">
            <v>0.10334026898074083</v>
          </cell>
          <cell r="G15">
            <v>0.1381749642478852</v>
          </cell>
          <cell r="I15">
            <v>0.36580995709746222</v>
          </cell>
          <cell r="J15">
            <v>1.2</v>
          </cell>
          <cell r="K15">
            <v>0.47904275947917502</v>
          </cell>
        </row>
        <row r="16">
          <cell r="B16">
            <v>1.3</v>
          </cell>
          <cell r="C16">
            <v>5.9956014949915475E-2</v>
          </cell>
          <cell r="E16">
            <v>4.8393546872797483E-2</v>
          </cell>
          <cell r="G16">
            <v>9.6212937743819518E-2</v>
          </cell>
          <cell r="I16">
            <v>0.42507681906696521</v>
          </cell>
          <cell r="J16">
            <v>1.3</v>
          </cell>
          <cell r="K16">
            <v>0.60229632276910638</v>
          </cell>
        </row>
        <row r="17">
          <cell r="B17">
            <v>1.4</v>
          </cell>
          <cell r="C17">
            <v>1.2690384904341417E-2</v>
          </cell>
          <cell r="E17">
            <v>-1.3400591531465011E-3</v>
          </cell>
          <cell r="G17">
            <v>5.7234991362869012E-2</v>
          </cell>
          <cell r="I17">
            <v>0.48012898790801661</v>
          </cell>
          <cell r="J17">
            <v>1.4</v>
          </cell>
          <cell r="K17">
            <v>0.72554988605903736</v>
          </cell>
        </row>
        <row r="18">
          <cell r="B18">
            <v>1.5</v>
          </cell>
          <cell r="C18">
            <v>-3.0539847542743345E-2</v>
          </cell>
          <cell r="E18">
            <v>-4.6568847022441372E-2</v>
          </cell>
          <cell r="G18">
            <v>2.0933740725908173E-2</v>
          </cell>
          <cell r="I18">
            <v>0.53140061108886238</v>
          </cell>
          <cell r="J18">
            <v>1.5</v>
          </cell>
          <cell r="K18">
            <v>0.84880344934896912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otax.co/" TargetMode="External"/><Relationship Id="rId1" Type="http://schemas.openxmlformats.org/officeDocument/2006/relationships/hyperlink" Target="https://finotax.c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F506-4F10-4B82-A4A8-5A9151054145}">
  <dimension ref="B2:E16"/>
  <sheetViews>
    <sheetView showGridLines="0" rightToLeft="1" tabSelected="1" workbookViewId="0">
      <selection activeCell="E19" sqref="E19"/>
    </sheetView>
  </sheetViews>
  <sheetFormatPr defaultRowHeight="14.5" x14ac:dyDescent="0.35"/>
  <cols>
    <col min="1" max="1" width="8.7265625" style="1"/>
    <col min="2" max="4" width="51.08984375" style="1" customWidth="1"/>
    <col min="5" max="5" width="42.36328125" style="1" customWidth="1"/>
    <col min="6" max="16384" width="8.7265625" style="1"/>
  </cols>
  <sheetData>
    <row r="2" spans="2:5" ht="14.5" customHeight="1" x14ac:dyDescent="0.35">
      <c r="B2" s="39" t="s">
        <v>15</v>
      </c>
      <c r="C2" s="39"/>
      <c r="D2" s="39" t="s">
        <v>15</v>
      </c>
      <c r="E2" s="39"/>
    </row>
    <row r="3" spans="2:5" ht="14.5" customHeight="1" x14ac:dyDescent="0.35">
      <c r="B3" s="39"/>
      <c r="C3" s="39"/>
      <c r="D3" s="39"/>
      <c r="E3" s="39"/>
    </row>
    <row r="4" spans="2:5" ht="14.5" customHeight="1" x14ac:dyDescent="0.35">
      <c r="B4" s="39"/>
      <c r="C4" s="39"/>
      <c r="D4" s="39"/>
      <c r="E4" s="39"/>
    </row>
    <row r="5" spans="2:5" ht="14.5" customHeight="1" x14ac:dyDescent="0.35">
      <c r="B5" s="39"/>
      <c r="C5" s="39"/>
      <c r="D5" s="39"/>
      <c r="E5" s="39"/>
    </row>
    <row r="6" spans="2:5" ht="22.5" x14ac:dyDescent="0.45">
      <c r="B6" s="4" t="s">
        <v>14</v>
      </c>
      <c r="C6" s="2"/>
      <c r="D6" s="42" t="s">
        <v>45</v>
      </c>
      <c r="E6" s="42"/>
    </row>
    <row r="7" spans="2:5" ht="27" x14ac:dyDescent="0.5">
      <c r="B7" s="5" t="s">
        <v>16</v>
      </c>
      <c r="C7" s="2"/>
      <c r="D7" s="5"/>
      <c r="E7" s="37" t="s">
        <v>50</v>
      </c>
    </row>
    <row r="8" spans="2:5" ht="29.5" x14ac:dyDescent="1.05">
      <c r="B8" s="6" t="s">
        <v>17</v>
      </c>
      <c r="C8" s="2"/>
      <c r="D8" s="43" t="s">
        <v>46</v>
      </c>
      <c r="E8" s="43"/>
    </row>
    <row r="9" spans="2:5" ht="29.5" x14ac:dyDescent="1.05">
      <c r="B9" s="6" t="s">
        <v>18</v>
      </c>
      <c r="C9" s="2"/>
      <c r="D9" s="44" t="s">
        <v>47</v>
      </c>
      <c r="E9" s="44"/>
    </row>
    <row r="10" spans="2:5" ht="23.5" x14ac:dyDescent="0.55000000000000004">
      <c r="B10" s="7" t="s">
        <v>19</v>
      </c>
      <c r="C10" s="2"/>
      <c r="D10" s="46" t="s">
        <v>19</v>
      </c>
      <c r="E10" s="46"/>
    </row>
    <row r="11" spans="2:5" ht="22.5" x14ac:dyDescent="0.45">
      <c r="B11" s="8"/>
      <c r="C11" s="2"/>
      <c r="D11" s="8"/>
      <c r="E11" s="2"/>
    </row>
    <row r="12" spans="2:5" ht="29.5" x14ac:dyDescent="1.05">
      <c r="B12" s="9" t="s">
        <v>20</v>
      </c>
      <c r="C12" s="3"/>
      <c r="D12" s="45" t="s">
        <v>48</v>
      </c>
      <c r="E12" s="45"/>
    </row>
    <row r="14" spans="2:5" ht="21" x14ac:dyDescent="0.5">
      <c r="B14" s="40" t="s">
        <v>55</v>
      </c>
      <c r="C14" s="40"/>
      <c r="D14" s="41" t="s">
        <v>49</v>
      </c>
      <c r="E14" s="41"/>
    </row>
    <row r="15" spans="2:5" x14ac:dyDescent="0.35">
      <c r="B15" s="38" t="s">
        <v>52</v>
      </c>
      <c r="E15" s="38" t="s">
        <v>51</v>
      </c>
    </row>
    <row r="16" spans="2:5" x14ac:dyDescent="0.35">
      <c r="B16" s="38" t="s">
        <v>53</v>
      </c>
      <c r="E16" s="38" t="s">
        <v>54</v>
      </c>
    </row>
  </sheetData>
  <mergeCells count="9">
    <mergeCell ref="B2:C5"/>
    <mergeCell ref="B14:C14"/>
    <mergeCell ref="D2:E5"/>
    <mergeCell ref="D14:E14"/>
    <mergeCell ref="D6:E6"/>
    <mergeCell ref="D8:E8"/>
    <mergeCell ref="D9:E9"/>
    <mergeCell ref="D12:E12"/>
    <mergeCell ref="D10:E10"/>
  </mergeCells>
  <hyperlinks>
    <hyperlink ref="B10" r:id="rId1" xr:uid="{ECDB21A5-5208-4D7F-953C-6D594E149315}"/>
    <hyperlink ref="D10" r:id="rId2" xr:uid="{5392D1FF-D75A-477E-9382-672156018D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4"/>
  <sheetViews>
    <sheetView showGridLines="0" rightToLeft="1" showOutlineSymbols="0" zoomScaleNormal="100" workbookViewId="0">
      <pane ySplit="4" topLeftCell="A5" activePane="bottomLeft" state="frozen"/>
      <selection pane="bottomLeft" activeCell="B37" sqref="B37"/>
    </sheetView>
  </sheetViews>
  <sheetFormatPr defaultColWidth="9.08984375" defaultRowHeight="18" outlineLevelRow="7" x14ac:dyDescent="0.65"/>
  <cols>
    <col min="1" max="1" width="10.7265625" style="11" customWidth="1"/>
    <col min="2" max="2" width="34.54296875" style="11" customWidth="1"/>
    <col min="3" max="14" width="12" style="11" bestFit="1" customWidth="1"/>
    <col min="15" max="15" width="13.1796875" style="11" bestFit="1" customWidth="1"/>
    <col min="16" max="16384" width="9.08984375" style="11"/>
  </cols>
  <sheetData>
    <row r="1" spans="2:15" x14ac:dyDescent="0.65">
      <c r="B1" s="27" t="s">
        <v>21</v>
      </c>
      <c r="C1" s="47" t="s">
        <v>27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0"/>
    </row>
    <row r="2" spans="2:15" ht="15.75" customHeight="1" x14ac:dyDescent="0.65">
      <c r="B2" s="12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3" t="s">
        <v>0</v>
      </c>
    </row>
    <row r="3" spans="2:15" x14ac:dyDescent="0.6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1</v>
      </c>
    </row>
    <row r="4" spans="2:15" x14ac:dyDescent="0.65">
      <c r="B4" s="29" t="s">
        <v>22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28" t="s">
        <v>23</v>
      </c>
    </row>
    <row r="5" spans="2:15" x14ac:dyDescent="0.6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2:15" outlineLevel="7" x14ac:dyDescent="0.65">
      <c r="B6" s="17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outlineLevel="7" x14ac:dyDescent="0.65">
      <c r="B7" s="18" t="s">
        <v>2</v>
      </c>
      <c r="C7" s="19">
        <v>2000000</v>
      </c>
      <c r="D7" s="19">
        <v>2000000</v>
      </c>
      <c r="E7" s="19">
        <v>2000000</v>
      </c>
      <c r="F7" s="19">
        <v>2000000</v>
      </c>
      <c r="G7" s="19">
        <v>2000000</v>
      </c>
      <c r="H7" s="19">
        <v>2000000</v>
      </c>
      <c r="I7" s="19">
        <v>2000000</v>
      </c>
      <c r="J7" s="19">
        <v>2000000</v>
      </c>
      <c r="K7" s="19">
        <v>2000000</v>
      </c>
      <c r="L7" s="19">
        <v>2000000</v>
      </c>
      <c r="M7" s="19">
        <v>2000000</v>
      </c>
      <c r="N7" s="19">
        <v>2000000</v>
      </c>
      <c r="O7" s="16">
        <f>SUM(C7:N7)</f>
        <v>24000000</v>
      </c>
    </row>
    <row r="8" spans="2:15" outlineLevel="7" x14ac:dyDescent="0.65">
      <c r="B8" s="18" t="s">
        <v>3</v>
      </c>
      <c r="C8" s="19">
        <v>750000</v>
      </c>
      <c r="D8" s="19">
        <v>750000</v>
      </c>
      <c r="E8" s="19">
        <v>750000</v>
      </c>
      <c r="F8" s="19">
        <v>750000</v>
      </c>
      <c r="G8" s="19">
        <v>750000</v>
      </c>
      <c r="H8" s="19">
        <v>750000</v>
      </c>
      <c r="I8" s="19">
        <v>750000</v>
      </c>
      <c r="J8" s="19">
        <v>750000</v>
      </c>
      <c r="K8" s="19">
        <v>750000</v>
      </c>
      <c r="L8" s="19">
        <v>750000</v>
      </c>
      <c r="M8" s="19">
        <v>750000</v>
      </c>
      <c r="N8" s="19">
        <v>750000</v>
      </c>
      <c r="O8" s="16">
        <f t="shared" ref="O8:O9" si="0">SUM(C8:N8)</f>
        <v>9000000</v>
      </c>
    </row>
    <row r="9" spans="2:15" outlineLevel="7" x14ac:dyDescent="0.65">
      <c r="B9" s="18" t="s">
        <v>4</v>
      </c>
      <c r="C9" s="19">
        <v>300000</v>
      </c>
      <c r="D9" s="19">
        <v>300000</v>
      </c>
      <c r="E9" s="19">
        <v>300000</v>
      </c>
      <c r="F9" s="19">
        <v>300000</v>
      </c>
      <c r="G9" s="19">
        <v>300000</v>
      </c>
      <c r="H9" s="19">
        <v>300000</v>
      </c>
      <c r="I9" s="19">
        <v>300000</v>
      </c>
      <c r="J9" s="19">
        <v>300000</v>
      </c>
      <c r="K9" s="19">
        <v>300000</v>
      </c>
      <c r="L9" s="19">
        <v>300000</v>
      </c>
      <c r="M9" s="19">
        <v>300000</v>
      </c>
      <c r="N9" s="19">
        <v>300000</v>
      </c>
      <c r="O9" s="16">
        <f t="shared" si="0"/>
        <v>3600000</v>
      </c>
    </row>
    <row r="10" spans="2:15" outlineLevel="7" x14ac:dyDescent="0.65">
      <c r="B10" s="18" t="s">
        <v>26</v>
      </c>
      <c r="C10" s="19">
        <v>500000</v>
      </c>
      <c r="D10" s="19">
        <v>500000</v>
      </c>
      <c r="E10" s="19">
        <v>500000</v>
      </c>
      <c r="F10" s="19">
        <v>500000</v>
      </c>
      <c r="G10" s="19">
        <v>500000</v>
      </c>
      <c r="H10" s="19">
        <v>500000</v>
      </c>
      <c r="I10" s="19">
        <v>500000</v>
      </c>
      <c r="J10" s="19">
        <v>500000</v>
      </c>
      <c r="K10" s="19">
        <v>500000</v>
      </c>
      <c r="L10" s="19">
        <v>500000</v>
      </c>
      <c r="M10" s="19">
        <v>500000</v>
      </c>
      <c r="N10" s="19">
        <v>500000</v>
      </c>
      <c r="O10" s="16">
        <f>SUM(C10:N10)</f>
        <v>6000000</v>
      </c>
    </row>
    <row r="11" spans="2:15" outlineLevel="7" x14ac:dyDescent="0.65">
      <c r="B11" s="20" t="s">
        <v>25</v>
      </c>
      <c r="C11" s="21">
        <f>SUM(C7:C10)</f>
        <v>3550000</v>
      </c>
      <c r="D11" s="21">
        <f t="shared" ref="D11:O11" si="1">SUM(D7:D10)</f>
        <v>3550000</v>
      </c>
      <c r="E11" s="21">
        <f t="shared" si="1"/>
        <v>3550000</v>
      </c>
      <c r="F11" s="21">
        <f t="shared" si="1"/>
        <v>3550000</v>
      </c>
      <c r="G11" s="21">
        <f t="shared" si="1"/>
        <v>3550000</v>
      </c>
      <c r="H11" s="21">
        <f t="shared" si="1"/>
        <v>3550000</v>
      </c>
      <c r="I11" s="21">
        <f t="shared" si="1"/>
        <v>3550000</v>
      </c>
      <c r="J11" s="21">
        <f t="shared" si="1"/>
        <v>3550000</v>
      </c>
      <c r="K11" s="21">
        <f t="shared" si="1"/>
        <v>3550000</v>
      </c>
      <c r="L11" s="21">
        <f t="shared" si="1"/>
        <v>3550000</v>
      </c>
      <c r="M11" s="21">
        <f t="shared" si="1"/>
        <v>3550000</v>
      </c>
      <c r="N11" s="21">
        <f t="shared" si="1"/>
        <v>3550000</v>
      </c>
      <c r="O11" s="21">
        <f t="shared" si="1"/>
        <v>42600000</v>
      </c>
    </row>
    <row r="12" spans="2:15" outlineLevel="7" x14ac:dyDescent="0.65">
      <c r="B12" s="22" t="s">
        <v>28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outlineLevel="7" x14ac:dyDescent="0.65">
      <c r="B13" s="18" t="s">
        <v>5</v>
      </c>
      <c r="C13" s="19">
        <v>-250000</v>
      </c>
      <c r="D13" s="19">
        <v>-250000</v>
      </c>
      <c r="E13" s="19">
        <v>-250000</v>
      </c>
      <c r="F13" s="19">
        <v>-250000</v>
      </c>
      <c r="G13" s="19">
        <v>-250000</v>
      </c>
      <c r="H13" s="19">
        <v>-250000</v>
      </c>
      <c r="I13" s="19">
        <v>-250000</v>
      </c>
      <c r="J13" s="19">
        <v>-250000</v>
      </c>
      <c r="K13" s="19">
        <v>-250000</v>
      </c>
      <c r="L13" s="19">
        <v>-250000</v>
      </c>
      <c r="M13" s="19">
        <v>-250000</v>
      </c>
      <c r="N13" s="19">
        <v>-250000</v>
      </c>
      <c r="O13" s="16">
        <f t="shared" ref="O13:O15" si="2">SUM(C13:N13)</f>
        <v>-3000000</v>
      </c>
    </row>
    <row r="14" spans="2:15" outlineLevel="7" x14ac:dyDescent="0.65">
      <c r="B14" s="18" t="s">
        <v>6</v>
      </c>
      <c r="C14" s="19">
        <v>-250000</v>
      </c>
      <c r="D14" s="19">
        <v>-250000</v>
      </c>
      <c r="E14" s="19">
        <v>-250000</v>
      </c>
      <c r="F14" s="19">
        <v>-250000</v>
      </c>
      <c r="G14" s="19">
        <v>-250000</v>
      </c>
      <c r="H14" s="19">
        <v>-250000</v>
      </c>
      <c r="I14" s="19">
        <v>-250000</v>
      </c>
      <c r="J14" s="19">
        <v>-250000</v>
      </c>
      <c r="K14" s="19">
        <v>-250000</v>
      </c>
      <c r="L14" s="19">
        <v>-250000</v>
      </c>
      <c r="M14" s="19">
        <v>-250000</v>
      </c>
      <c r="N14" s="19">
        <v>-250000</v>
      </c>
      <c r="O14" s="16">
        <f t="shared" si="2"/>
        <v>-3000000</v>
      </c>
    </row>
    <row r="15" spans="2:15" outlineLevel="7" x14ac:dyDescent="0.65">
      <c r="B15" s="18" t="s">
        <v>7</v>
      </c>
      <c r="C15" s="19">
        <v>-250000</v>
      </c>
      <c r="D15" s="19">
        <v>-250000</v>
      </c>
      <c r="E15" s="19">
        <v>-250000</v>
      </c>
      <c r="F15" s="19">
        <v>-250000</v>
      </c>
      <c r="G15" s="19">
        <v>-250000</v>
      </c>
      <c r="H15" s="19">
        <v>-250000</v>
      </c>
      <c r="I15" s="19">
        <v>-250000</v>
      </c>
      <c r="J15" s="19">
        <v>-250000</v>
      </c>
      <c r="K15" s="19">
        <v>-250000</v>
      </c>
      <c r="L15" s="19">
        <v>-250000</v>
      </c>
      <c r="M15" s="19">
        <v>-250000</v>
      </c>
      <c r="N15" s="19">
        <v>-250000</v>
      </c>
      <c r="O15" s="16">
        <f t="shared" si="2"/>
        <v>-3000000</v>
      </c>
    </row>
    <row r="16" spans="2:15" outlineLevel="7" x14ac:dyDescent="0.65">
      <c r="B16" s="18" t="s">
        <v>8</v>
      </c>
      <c r="C16" s="19">
        <v>-250000</v>
      </c>
      <c r="D16" s="19">
        <v>-250000</v>
      </c>
      <c r="E16" s="19">
        <v>-250000</v>
      </c>
      <c r="F16" s="19">
        <v>-250000</v>
      </c>
      <c r="G16" s="19">
        <v>-250000</v>
      </c>
      <c r="H16" s="19">
        <v>-250000</v>
      </c>
      <c r="I16" s="19">
        <v>-250000</v>
      </c>
      <c r="J16" s="19">
        <v>-250000</v>
      </c>
      <c r="K16" s="19">
        <v>-250000</v>
      </c>
      <c r="L16" s="19">
        <v>-250000</v>
      </c>
      <c r="M16" s="19">
        <v>-250000</v>
      </c>
      <c r="N16" s="19">
        <v>-250000</v>
      </c>
      <c r="O16" s="16">
        <f t="shared" ref="O16:O20" si="3">SUM(C16:N16)</f>
        <v>-3000000</v>
      </c>
    </row>
    <row r="17" spans="2:15" outlineLevel="7" x14ac:dyDescent="0.65">
      <c r="B17" s="18" t="s">
        <v>9</v>
      </c>
      <c r="C17" s="19">
        <v>-250000</v>
      </c>
      <c r="D17" s="19">
        <v>-250000</v>
      </c>
      <c r="E17" s="19">
        <v>-250000</v>
      </c>
      <c r="F17" s="19">
        <v>-250000</v>
      </c>
      <c r="G17" s="19">
        <v>-250000</v>
      </c>
      <c r="H17" s="19">
        <v>-250000</v>
      </c>
      <c r="I17" s="19">
        <v>-250000</v>
      </c>
      <c r="J17" s="19">
        <v>-250000</v>
      </c>
      <c r="K17" s="19">
        <v>-250000</v>
      </c>
      <c r="L17" s="19">
        <v>-250000</v>
      </c>
      <c r="M17" s="19">
        <v>-250000</v>
      </c>
      <c r="N17" s="19">
        <v>-250000</v>
      </c>
      <c r="O17" s="16">
        <f t="shared" si="3"/>
        <v>-3000000</v>
      </c>
    </row>
    <row r="18" spans="2:15" outlineLevel="7" x14ac:dyDescent="0.65">
      <c r="B18" s="18" t="s">
        <v>10</v>
      </c>
      <c r="C18" s="19">
        <v>-250000</v>
      </c>
      <c r="D18" s="19">
        <v>-250000</v>
      </c>
      <c r="E18" s="19">
        <v>-250000</v>
      </c>
      <c r="F18" s="19">
        <v>-250000</v>
      </c>
      <c r="G18" s="19">
        <v>-250000</v>
      </c>
      <c r="H18" s="19">
        <v>-250000</v>
      </c>
      <c r="I18" s="19">
        <v>-250000</v>
      </c>
      <c r="J18" s="19">
        <v>-250000</v>
      </c>
      <c r="K18" s="19">
        <v>-250000</v>
      </c>
      <c r="L18" s="19">
        <v>-250000</v>
      </c>
      <c r="M18" s="19">
        <v>-250000</v>
      </c>
      <c r="N18" s="19">
        <v>-250000</v>
      </c>
      <c r="O18" s="16">
        <f t="shared" si="3"/>
        <v>-3000000</v>
      </c>
    </row>
    <row r="19" spans="2:15" outlineLevel="7" x14ac:dyDescent="0.65">
      <c r="B19" s="18" t="s">
        <v>11</v>
      </c>
      <c r="C19" s="19">
        <v>-250000</v>
      </c>
      <c r="D19" s="19">
        <v>-250000</v>
      </c>
      <c r="E19" s="19">
        <v>-250000</v>
      </c>
      <c r="F19" s="19">
        <v>-250000</v>
      </c>
      <c r="G19" s="19">
        <v>-250000</v>
      </c>
      <c r="H19" s="19">
        <v>-250000</v>
      </c>
      <c r="I19" s="19">
        <v>-250000</v>
      </c>
      <c r="J19" s="19">
        <v>-250000</v>
      </c>
      <c r="K19" s="19">
        <v>-250000</v>
      </c>
      <c r="L19" s="19">
        <v>-250000</v>
      </c>
      <c r="M19" s="19">
        <v>-250000</v>
      </c>
      <c r="N19" s="19">
        <v>-250000</v>
      </c>
      <c r="O19" s="16">
        <f t="shared" si="3"/>
        <v>-3000000</v>
      </c>
    </row>
    <row r="20" spans="2:15" outlineLevel="7" x14ac:dyDescent="0.65">
      <c r="B20" s="18" t="s">
        <v>12</v>
      </c>
      <c r="C20" s="19">
        <v>-250000</v>
      </c>
      <c r="D20" s="19">
        <v>-250000</v>
      </c>
      <c r="E20" s="19">
        <v>-250000</v>
      </c>
      <c r="F20" s="19">
        <v>-250000</v>
      </c>
      <c r="G20" s="19">
        <v>-250000</v>
      </c>
      <c r="H20" s="19">
        <v>-250000</v>
      </c>
      <c r="I20" s="19">
        <v>-250000</v>
      </c>
      <c r="J20" s="19">
        <v>-250000</v>
      </c>
      <c r="K20" s="19">
        <v>-250000</v>
      </c>
      <c r="L20" s="19">
        <v>-250000</v>
      </c>
      <c r="M20" s="19">
        <v>-250000</v>
      </c>
      <c r="N20" s="19">
        <v>-250000</v>
      </c>
      <c r="O20" s="16">
        <f t="shared" si="3"/>
        <v>-3000000</v>
      </c>
    </row>
    <row r="21" spans="2:15" outlineLevel="7" x14ac:dyDescent="0.65">
      <c r="B21" s="20" t="s">
        <v>57</v>
      </c>
      <c r="C21" s="23">
        <f>SUM(C13:C20)</f>
        <v>-2000000</v>
      </c>
      <c r="D21" s="23">
        <f t="shared" ref="D21:O21" si="4">SUM(D13:D20)</f>
        <v>-2000000</v>
      </c>
      <c r="E21" s="23">
        <f t="shared" si="4"/>
        <v>-2000000</v>
      </c>
      <c r="F21" s="23">
        <f t="shared" si="4"/>
        <v>-2000000</v>
      </c>
      <c r="G21" s="23">
        <f t="shared" si="4"/>
        <v>-2000000</v>
      </c>
      <c r="H21" s="23">
        <f t="shared" si="4"/>
        <v>-2000000</v>
      </c>
      <c r="I21" s="23">
        <f t="shared" si="4"/>
        <v>-2000000</v>
      </c>
      <c r="J21" s="23">
        <f t="shared" si="4"/>
        <v>-2000000</v>
      </c>
      <c r="K21" s="23">
        <f t="shared" si="4"/>
        <v>-2000000</v>
      </c>
      <c r="L21" s="23">
        <f t="shared" si="4"/>
        <v>-2000000</v>
      </c>
      <c r="M21" s="23">
        <f t="shared" si="4"/>
        <v>-2000000</v>
      </c>
      <c r="N21" s="23">
        <f t="shared" si="4"/>
        <v>-2000000</v>
      </c>
      <c r="O21" s="23">
        <f t="shared" si="4"/>
        <v>-24000000</v>
      </c>
    </row>
    <row r="22" spans="2:15" x14ac:dyDescent="0.65">
      <c r="B22" s="24" t="s">
        <v>29</v>
      </c>
      <c r="C22" s="25">
        <f>C11+C21</f>
        <v>1550000</v>
      </c>
      <c r="D22" s="25">
        <f t="shared" ref="D22:O22" si="5">D11+D21</f>
        <v>1550000</v>
      </c>
      <c r="E22" s="25">
        <f t="shared" si="5"/>
        <v>1550000</v>
      </c>
      <c r="F22" s="25">
        <f t="shared" si="5"/>
        <v>1550000</v>
      </c>
      <c r="G22" s="25">
        <f t="shared" si="5"/>
        <v>1550000</v>
      </c>
      <c r="H22" s="25">
        <f t="shared" si="5"/>
        <v>1550000</v>
      </c>
      <c r="I22" s="25">
        <f t="shared" si="5"/>
        <v>1550000</v>
      </c>
      <c r="J22" s="25">
        <f t="shared" si="5"/>
        <v>1550000</v>
      </c>
      <c r="K22" s="25">
        <f t="shared" si="5"/>
        <v>1550000</v>
      </c>
      <c r="L22" s="25">
        <f t="shared" si="5"/>
        <v>1550000</v>
      </c>
      <c r="M22" s="25">
        <f t="shared" si="5"/>
        <v>1550000</v>
      </c>
      <c r="N22" s="25">
        <f t="shared" si="5"/>
        <v>1550000</v>
      </c>
      <c r="O22" s="25">
        <f t="shared" si="5"/>
        <v>18600000</v>
      </c>
    </row>
    <row r="23" spans="2:15" x14ac:dyDescent="0.65">
      <c r="B23" s="18"/>
      <c r="C23" s="16"/>
      <c r="D23" s="16"/>
      <c r="E23" s="16"/>
      <c r="F23" s="16"/>
      <c r="G23" s="16"/>
      <c r="H23" s="16" t="s">
        <v>13</v>
      </c>
      <c r="I23" s="16"/>
      <c r="J23" s="16"/>
      <c r="K23" s="16"/>
      <c r="L23" s="16"/>
      <c r="M23" s="16"/>
      <c r="N23" s="16"/>
      <c r="O23" s="16"/>
    </row>
    <row r="24" spans="2:15" x14ac:dyDescent="0.65">
      <c r="B24" s="22" t="s">
        <v>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x14ac:dyDescent="0.65">
      <c r="B25" s="18" t="s">
        <v>31</v>
      </c>
      <c r="C25" s="19">
        <v>-200000</v>
      </c>
      <c r="D25" s="19">
        <v>-200000</v>
      </c>
      <c r="E25" s="19">
        <v>-200000</v>
      </c>
      <c r="F25" s="19">
        <v>-200000</v>
      </c>
      <c r="G25" s="19">
        <v>-200000</v>
      </c>
      <c r="H25" s="19">
        <v>-200000</v>
      </c>
      <c r="I25" s="19">
        <v>-200000</v>
      </c>
      <c r="J25" s="19">
        <v>-200000</v>
      </c>
      <c r="K25" s="19">
        <v>-200000</v>
      </c>
      <c r="L25" s="19">
        <v>-200000</v>
      </c>
      <c r="M25" s="19">
        <v>-200000</v>
      </c>
      <c r="N25" s="19">
        <v>-200000</v>
      </c>
      <c r="O25" s="16">
        <f t="shared" ref="O25:O26" si="6">SUM(C25:N25)</f>
        <v>-2400000</v>
      </c>
    </row>
    <row r="26" spans="2:15" x14ac:dyDescent="0.65">
      <c r="B26" s="18" t="s">
        <v>32</v>
      </c>
      <c r="C26" s="19">
        <v>-200000</v>
      </c>
      <c r="D26" s="19">
        <v>-200000</v>
      </c>
      <c r="E26" s="19">
        <v>-200000</v>
      </c>
      <c r="F26" s="19">
        <v>-200000</v>
      </c>
      <c r="G26" s="19">
        <v>-200000</v>
      </c>
      <c r="H26" s="19">
        <v>-200000</v>
      </c>
      <c r="I26" s="19">
        <v>-200000</v>
      </c>
      <c r="J26" s="19">
        <v>-200000</v>
      </c>
      <c r="K26" s="19">
        <v>-200000</v>
      </c>
      <c r="L26" s="19">
        <v>-200000</v>
      </c>
      <c r="M26" s="19">
        <v>-200000</v>
      </c>
      <c r="N26" s="19">
        <v>-200000</v>
      </c>
      <c r="O26" s="16">
        <f t="shared" si="6"/>
        <v>-2400000</v>
      </c>
    </row>
    <row r="27" spans="2:15" x14ac:dyDescent="0.65">
      <c r="B27" s="30" t="s">
        <v>33</v>
      </c>
      <c r="C27" s="25">
        <f t="shared" ref="C27:O27" si="7">SUM(C25:C26)</f>
        <v>-400000</v>
      </c>
      <c r="D27" s="25">
        <f t="shared" si="7"/>
        <v>-400000</v>
      </c>
      <c r="E27" s="25">
        <f t="shared" si="7"/>
        <v>-400000</v>
      </c>
      <c r="F27" s="25">
        <f t="shared" si="7"/>
        <v>-400000</v>
      </c>
      <c r="G27" s="25">
        <f t="shared" si="7"/>
        <v>-400000</v>
      </c>
      <c r="H27" s="25">
        <f t="shared" si="7"/>
        <v>-400000</v>
      </c>
      <c r="I27" s="25">
        <f t="shared" si="7"/>
        <v>-400000</v>
      </c>
      <c r="J27" s="25">
        <f t="shared" si="7"/>
        <v>-400000</v>
      </c>
      <c r="K27" s="25">
        <f t="shared" si="7"/>
        <v>-400000</v>
      </c>
      <c r="L27" s="25">
        <f t="shared" si="7"/>
        <v>-400000</v>
      </c>
      <c r="M27" s="25">
        <f t="shared" si="7"/>
        <v>-400000</v>
      </c>
      <c r="N27" s="25">
        <f t="shared" si="7"/>
        <v>-400000</v>
      </c>
      <c r="O27" s="25">
        <f t="shared" si="7"/>
        <v>-4800000</v>
      </c>
    </row>
    <row r="28" spans="2:15" x14ac:dyDescent="0.65"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x14ac:dyDescent="0.65">
      <c r="B29" s="31" t="s">
        <v>34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x14ac:dyDescent="0.65">
      <c r="B30" s="18" t="s">
        <v>58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6">
        <f t="shared" ref="O30:O31" si="8">SUM(C30:N30)</f>
        <v>0</v>
      </c>
    </row>
    <row r="31" spans="2:15" x14ac:dyDescent="0.65">
      <c r="B31" s="18" t="s">
        <v>59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f t="shared" si="8"/>
        <v>0</v>
      </c>
    </row>
    <row r="32" spans="2:15" x14ac:dyDescent="0.65">
      <c r="B32" s="30" t="s">
        <v>60</v>
      </c>
      <c r="C32" s="25">
        <f t="shared" ref="C32:O32" si="9">SUM(C30:C31)</f>
        <v>0</v>
      </c>
      <c r="D32" s="25">
        <f t="shared" si="9"/>
        <v>0</v>
      </c>
      <c r="E32" s="25">
        <f t="shared" si="9"/>
        <v>0</v>
      </c>
      <c r="F32" s="25">
        <f t="shared" si="9"/>
        <v>0</v>
      </c>
      <c r="G32" s="25">
        <f t="shared" si="9"/>
        <v>0</v>
      </c>
      <c r="H32" s="25">
        <f t="shared" si="9"/>
        <v>0</v>
      </c>
      <c r="I32" s="25">
        <f t="shared" si="9"/>
        <v>0</v>
      </c>
      <c r="J32" s="25">
        <f t="shared" si="9"/>
        <v>0</v>
      </c>
      <c r="K32" s="25">
        <f t="shared" si="9"/>
        <v>0</v>
      </c>
      <c r="L32" s="25">
        <f t="shared" si="9"/>
        <v>0</v>
      </c>
      <c r="M32" s="25">
        <f t="shared" si="9"/>
        <v>0</v>
      </c>
      <c r="N32" s="25">
        <f t="shared" si="9"/>
        <v>0</v>
      </c>
      <c r="O32" s="25">
        <f t="shared" si="9"/>
        <v>0</v>
      </c>
    </row>
    <row r="33" spans="2:15" x14ac:dyDescent="0.65">
      <c r="B33" s="2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x14ac:dyDescent="0.65">
      <c r="B34" s="32" t="s">
        <v>56</v>
      </c>
      <c r="C34" s="33">
        <f>C22+C27+C32</f>
        <v>1150000</v>
      </c>
      <c r="D34" s="33">
        <f t="shared" ref="D34:O34" si="10">D22+D27+D32</f>
        <v>1150000</v>
      </c>
      <c r="E34" s="33">
        <f t="shared" si="10"/>
        <v>1150000</v>
      </c>
      <c r="F34" s="33">
        <f t="shared" si="10"/>
        <v>1150000</v>
      </c>
      <c r="G34" s="33">
        <f t="shared" si="10"/>
        <v>1150000</v>
      </c>
      <c r="H34" s="33">
        <f t="shared" si="10"/>
        <v>1150000</v>
      </c>
      <c r="I34" s="33">
        <f t="shared" si="10"/>
        <v>1150000</v>
      </c>
      <c r="J34" s="33">
        <f t="shared" si="10"/>
        <v>1150000</v>
      </c>
      <c r="K34" s="33">
        <f t="shared" si="10"/>
        <v>1150000</v>
      </c>
      <c r="L34" s="33">
        <f t="shared" si="10"/>
        <v>1150000</v>
      </c>
      <c r="M34" s="33">
        <f t="shared" si="10"/>
        <v>1150000</v>
      </c>
      <c r="N34" s="33">
        <f t="shared" si="10"/>
        <v>1150000</v>
      </c>
      <c r="O34" s="33">
        <f t="shared" si="10"/>
        <v>13800000</v>
      </c>
    </row>
  </sheetData>
  <mergeCells count="2">
    <mergeCell ref="C2:N2"/>
    <mergeCell ref="C1:N1"/>
  </mergeCells>
  <dataValidations disablePrompts="1" count="1">
    <dataValidation type="list" allowBlank="1" showInputMessage="1" showErrorMessage="1" sqref="D982814 D917278 D851742 D786206 D720670 D655134 D589598 D524062 D458526 D392990 D327454 D261918 D196382 D130846 D65310" xr:uid="{00000000-0002-0000-0000-000000000000}">
      <formula1>#REF!</formula1>
    </dataValidation>
  </dataValidations>
  <pageMargins left="0.51181102362204722" right="0" top="0" bottom="0.19685039370078741" header="0" footer="0"/>
  <pageSetup paperSize="8" scale="72" orientation="landscape" copies="3" r:id="rId1"/>
  <headerFooter alignWithMargins="0">
    <oddFooter>&amp;C&amp;F&amp;R&amp;D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05C4-29CC-4F80-AAD0-2B4EBC489E56}">
  <sheetPr>
    <pageSetUpPr fitToPage="1"/>
  </sheetPr>
  <dimension ref="A1:O46"/>
  <sheetViews>
    <sheetView showGridLines="0" rightToLeft="1" showOutlineSymbols="0" zoomScaleNormal="100" workbookViewId="0">
      <pane ySplit="4" topLeftCell="A5" activePane="bottomLeft" state="frozen"/>
      <selection pane="bottomLeft" activeCell="C27" sqref="C27"/>
    </sheetView>
  </sheetViews>
  <sheetFormatPr defaultColWidth="9.08984375" defaultRowHeight="18" outlineLevelRow="7" x14ac:dyDescent="0.65"/>
  <cols>
    <col min="1" max="1" width="10.7265625" style="11" customWidth="1"/>
    <col min="2" max="2" width="34.54296875" style="11" customWidth="1"/>
    <col min="3" max="14" width="12" style="11" bestFit="1" customWidth="1"/>
    <col min="15" max="15" width="13.1796875" style="11" bestFit="1" customWidth="1"/>
    <col min="16" max="16384" width="9.08984375" style="11"/>
  </cols>
  <sheetData>
    <row r="1" spans="2:15" x14ac:dyDescent="0.65">
      <c r="B1" s="27" t="s">
        <v>21</v>
      </c>
      <c r="C1" s="47" t="s">
        <v>27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0"/>
    </row>
    <row r="2" spans="2:15" ht="15.75" customHeight="1" x14ac:dyDescent="0.65">
      <c r="B2" s="12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3" t="s">
        <v>0</v>
      </c>
    </row>
    <row r="3" spans="2:15" x14ac:dyDescent="0.6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1</v>
      </c>
    </row>
    <row r="4" spans="2:15" x14ac:dyDescent="0.65">
      <c r="B4" s="29" t="s">
        <v>22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28" t="s">
        <v>23</v>
      </c>
    </row>
    <row r="5" spans="2:15" x14ac:dyDescent="0.6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2:15" outlineLevel="7" x14ac:dyDescent="0.65">
      <c r="B6" s="17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outlineLevel="7" x14ac:dyDescent="0.65">
      <c r="B7" s="18" t="s">
        <v>2</v>
      </c>
      <c r="C7" s="19">
        <f>'بودجه نقدی نمونه'!C7*(1+'بودجه نقدی با فرض مدل رشد'!C$39)</f>
        <v>2100000</v>
      </c>
      <c r="D7" s="19">
        <f>'بودجه نقدی نمونه'!D7*(1+'بودجه نقدی با فرض مدل رشد'!D$39)</f>
        <v>2100000</v>
      </c>
      <c r="E7" s="19">
        <f>'بودجه نقدی نمونه'!E7*(1+'بودجه نقدی با فرض مدل رشد'!E39)</f>
        <v>2100000</v>
      </c>
      <c r="F7" s="19">
        <f>'بودجه نقدی نمونه'!F7*(1+'بودجه نقدی با فرض مدل رشد'!F39)</f>
        <v>2100000</v>
      </c>
      <c r="G7" s="19">
        <f>'بودجه نقدی نمونه'!G7*(1+'بودجه نقدی با فرض مدل رشد'!G39)</f>
        <v>2100000</v>
      </c>
      <c r="H7" s="19">
        <f>'بودجه نقدی نمونه'!H7*(1+'بودجه نقدی با فرض مدل رشد'!H39)</f>
        <v>2100000</v>
      </c>
      <c r="I7" s="19">
        <f>'بودجه نقدی نمونه'!I7*(1+'بودجه نقدی با فرض مدل رشد'!I39)</f>
        <v>2160000</v>
      </c>
      <c r="J7" s="19">
        <f>'بودجه نقدی نمونه'!J7*(1+'بودجه نقدی با فرض مدل رشد'!J39)</f>
        <v>2160000</v>
      </c>
      <c r="K7" s="19">
        <f>'بودجه نقدی نمونه'!K7*(1+'بودجه نقدی با فرض مدل رشد'!K39)</f>
        <v>2160000</v>
      </c>
      <c r="L7" s="19">
        <f>'بودجه نقدی نمونه'!L7*(1+'بودجه نقدی با فرض مدل رشد'!L39)</f>
        <v>2160000</v>
      </c>
      <c r="M7" s="19">
        <f>'بودجه نقدی نمونه'!M7*(1+'بودجه نقدی با فرض مدل رشد'!M39)</f>
        <v>2160000</v>
      </c>
      <c r="N7" s="19">
        <f>'بودجه نقدی نمونه'!N7*(1+'بودجه نقدی با فرض مدل رشد'!N39)</f>
        <v>2160000</v>
      </c>
      <c r="O7" s="16">
        <f>SUM(C7:N7)</f>
        <v>25560000</v>
      </c>
    </row>
    <row r="8" spans="2:15" outlineLevel="7" x14ac:dyDescent="0.65">
      <c r="B8" s="18" t="s">
        <v>3</v>
      </c>
      <c r="C8" s="19">
        <f>'بودجه نقدی نمونه'!C8*(1+'بودجه نقدی با فرض مدل رشد'!C$39)</f>
        <v>787500</v>
      </c>
      <c r="D8" s="19">
        <f>'بودجه نقدی نمونه'!D8*(1+'بودجه نقدی با فرض مدل رشد'!D$39)</f>
        <v>787500</v>
      </c>
      <c r="E8" s="19">
        <f>'بودجه نقدی نمونه'!E8*(1+'بودجه نقدی با فرض مدل رشد'!E40)</f>
        <v>772500</v>
      </c>
      <c r="F8" s="19">
        <f>'بودجه نقدی نمونه'!F8*(1+'بودجه نقدی با فرض مدل رشد'!F40)</f>
        <v>772500</v>
      </c>
      <c r="G8" s="19">
        <f>'بودجه نقدی نمونه'!G8*(1+'بودجه نقدی با فرض مدل رشد'!G40)</f>
        <v>772500</v>
      </c>
      <c r="H8" s="19">
        <f>'بودجه نقدی نمونه'!H8*(1+'بودجه نقدی با فرض مدل رشد'!H40)</f>
        <v>772500</v>
      </c>
      <c r="I8" s="19">
        <f>'بودجه نقدی نمونه'!I8*(1+'بودجه نقدی با فرض مدل رشد'!I40)</f>
        <v>772500</v>
      </c>
      <c r="J8" s="19">
        <f>'بودجه نقدی نمونه'!J8*(1+'بودجه نقدی با فرض مدل رشد'!J40)</f>
        <v>772500</v>
      </c>
      <c r="K8" s="19">
        <f>'بودجه نقدی نمونه'!K8*(1+'بودجه نقدی با فرض مدل رشد'!K40)</f>
        <v>772500</v>
      </c>
      <c r="L8" s="19">
        <f>'بودجه نقدی نمونه'!L8*(1+'بودجه نقدی با فرض مدل رشد'!L40)</f>
        <v>772500</v>
      </c>
      <c r="M8" s="19">
        <f>'بودجه نقدی نمونه'!M8*(1+'بودجه نقدی با فرض مدل رشد'!M40)</f>
        <v>772500</v>
      </c>
      <c r="N8" s="19">
        <f>'بودجه نقدی نمونه'!N8*(1+'بودجه نقدی با فرض مدل رشد'!N40)</f>
        <v>772500</v>
      </c>
      <c r="O8" s="16">
        <f t="shared" ref="O8:O9" si="0">SUM(C8:N8)</f>
        <v>9300000</v>
      </c>
    </row>
    <row r="9" spans="2:15" outlineLevel="7" x14ac:dyDescent="0.65">
      <c r="B9" s="18" t="s">
        <v>4</v>
      </c>
      <c r="C9" s="19">
        <f>'بودجه نقدی نمونه'!C9*(1+'بودجه نقدی با فرض مدل رشد'!C$39)</f>
        <v>315000</v>
      </c>
      <c r="D9" s="19">
        <f>'بودجه نقدی نمونه'!D9*(1+'بودجه نقدی با فرض مدل رشد'!D$39)</f>
        <v>315000</v>
      </c>
      <c r="E9" s="19">
        <f>'بودجه نقدی نمونه'!E9*(1+'بودجه نقدی با فرض مدل رشد'!E41)</f>
        <v>327000</v>
      </c>
      <c r="F9" s="19">
        <f>'بودجه نقدی نمونه'!F9*(1+'بودجه نقدی با فرض مدل رشد'!F41)</f>
        <v>327000</v>
      </c>
      <c r="G9" s="19">
        <f>'بودجه نقدی نمونه'!G9*(1+'بودجه نقدی با فرض مدل رشد'!G41)</f>
        <v>327000</v>
      </c>
      <c r="H9" s="19">
        <f>'بودجه نقدی نمونه'!H9*(1+'بودجه نقدی با فرض مدل رشد'!H41)</f>
        <v>327000</v>
      </c>
      <c r="I9" s="19">
        <f>'بودجه نقدی نمونه'!I9*(1+'بودجه نقدی با فرض مدل رشد'!I41)</f>
        <v>327000</v>
      </c>
      <c r="J9" s="19">
        <f>'بودجه نقدی نمونه'!J9*(1+'بودجه نقدی با فرض مدل رشد'!J41)</f>
        <v>327000</v>
      </c>
      <c r="K9" s="19">
        <f>'بودجه نقدی نمونه'!K9*(1+'بودجه نقدی با فرض مدل رشد'!K41)</f>
        <v>327000</v>
      </c>
      <c r="L9" s="19">
        <f>'بودجه نقدی نمونه'!L9*(1+'بودجه نقدی با فرض مدل رشد'!L41)</f>
        <v>327000</v>
      </c>
      <c r="M9" s="19">
        <f>'بودجه نقدی نمونه'!M9*(1+'بودجه نقدی با فرض مدل رشد'!M41)</f>
        <v>327000</v>
      </c>
      <c r="N9" s="19">
        <f>'بودجه نقدی نمونه'!N9*(1+'بودجه نقدی با فرض مدل رشد'!N41)</f>
        <v>327000</v>
      </c>
      <c r="O9" s="16">
        <f t="shared" si="0"/>
        <v>3900000</v>
      </c>
    </row>
    <row r="10" spans="2:15" outlineLevel="7" x14ac:dyDescent="0.65">
      <c r="B10" s="18" t="s">
        <v>26</v>
      </c>
      <c r="C10" s="19">
        <f>'بودجه نقدی نمونه'!C10*(1+'بودجه نقدی با فرض مدل رشد'!C$39)</f>
        <v>525000</v>
      </c>
      <c r="D10" s="19">
        <f>'بودجه نقدی نمونه'!D10*(1+'بودجه نقدی با فرض مدل رشد'!D$39)</f>
        <v>525000</v>
      </c>
      <c r="E10" s="19">
        <f>'بودجه نقدی نمونه'!E10*(1+'بودجه نقدی با فرض مدل رشد'!E42)</f>
        <v>500000</v>
      </c>
      <c r="F10" s="19">
        <f>'بودجه نقدی نمونه'!F10*(1+'بودجه نقدی با فرض مدل رشد'!F42)</f>
        <v>500000</v>
      </c>
      <c r="G10" s="19">
        <f>'بودجه نقدی نمونه'!G10*(1+'بودجه نقدی با فرض مدل رشد'!G42)</f>
        <v>500000</v>
      </c>
      <c r="H10" s="19">
        <f>'بودجه نقدی نمونه'!H10*(1+'بودجه نقدی با فرض مدل رشد'!H42)</f>
        <v>500000</v>
      </c>
      <c r="I10" s="19">
        <f>'بودجه نقدی نمونه'!I10*(1+'بودجه نقدی با فرض مدل رشد'!I42)</f>
        <v>500000</v>
      </c>
      <c r="J10" s="19">
        <f>'بودجه نقدی نمونه'!J10*(1+'بودجه نقدی با فرض مدل رشد'!J42)</f>
        <v>500000</v>
      </c>
      <c r="K10" s="19">
        <f>'بودجه نقدی نمونه'!K10*(1+'بودجه نقدی با فرض مدل رشد'!K42)</f>
        <v>500000</v>
      </c>
      <c r="L10" s="19">
        <f>'بودجه نقدی نمونه'!L10*(1+'بودجه نقدی با فرض مدل رشد'!L42)</f>
        <v>500000</v>
      </c>
      <c r="M10" s="19">
        <f>'بودجه نقدی نمونه'!M10*(1+'بودجه نقدی با فرض مدل رشد'!M42)</f>
        <v>500000</v>
      </c>
      <c r="N10" s="19">
        <f>'بودجه نقدی نمونه'!N10*(1+'بودجه نقدی با فرض مدل رشد'!N42)</f>
        <v>500000</v>
      </c>
      <c r="O10" s="16">
        <f>SUM(C10:N10)</f>
        <v>6050000</v>
      </c>
    </row>
    <row r="11" spans="2:15" outlineLevel="7" x14ac:dyDescent="0.65">
      <c r="B11" s="20" t="s">
        <v>25</v>
      </c>
      <c r="C11" s="21">
        <f>SUM(C7:C10)</f>
        <v>3727500</v>
      </c>
      <c r="D11" s="21">
        <f t="shared" ref="D11:O11" si="1">SUM(D7:D10)</f>
        <v>3727500</v>
      </c>
      <c r="E11" s="21">
        <f t="shared" si="1"/>
        <v>3699500</v>
      </c>
      <c r="F11" s="21">
        <f t="shared" si="1"/>
        <v>3699500</v>
      </c>
      <c r="G11" s="21">
        <f t="shared" si="1"/>
        <v>3699500</v>
      </c>
      <c r="H11" s="21">
        <f t="shared" si="1"/>
        <v>3699500</v>
      </c>
      <c r="I11" s="21">
        <f t="shared" si="1"/>
        <v>3759500</v>
      </c>
      <c r="J11" s="21">
        <f t="shared" si="1"/>
        <v>3759500</v>
      </c>
      <c r="K11" s="21">
        <f t="shared" si="1"/>
        <v>3759500</v>
      </c>
      <c r="L11" s="21">
        <f t="shared" si="1"/>
        <v>3759500</v>
      </c>
      <c r="M11" s="21">
        <f t="shared" si="1"/>
        <v>3759500</v>
      </c>
      <c r="N11" s="21">
        <f t="shared" si="1"/>
        <v>3759500</v>
      </c>
      <c r="O11" s="21">
        <f t="shared" si="1"/>
        <v>44810000</v>
      </c>
    </row>
    <row r="12" spans="2:15" outlineLevel="7" x14ac:dyDescent="0.65">
      <c r="B12" s="22" t="s">
        <v>28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outlineLevel="7" x14ac:dyDescent="0.65">
      <c r="B13" s="18" t="s">
        <v>5</v>
      </c>
      <c r="C13" s="19">
        <f>'بودجه نقدی نمونه'!C13*(1+'بودجه نقدی با فرض مدل رشد'!C$40)</f>
        <v>-257500</v>
      </c>
      <c r="D13" s="19">
        <f>'بودجه نقدی نمونه'!D13*(1+'بودجه نقدی با فرض مدل رشد'!D$40)</f>
        <v>-257500</v>
      </c>
      <c r="E13" s="19">
        <f>'بودجه نقدی نمونه'!E13*(1+'بودجه نقدی با فرض مدل رشد'!E$40)</f>
        <v>-257500</v>
      </c>
      <c r="F13" s="19">
        <f>'بودجه نقدی نمونه'!F13*(1+'بودجه نقدی با فرض مدل رشد'!F$40)</f>
        <v>-257500</v>
      </c>
      <c r="G13" s="19">
        <f>'بودجه نقدی نمونه'!G13*(1+'بودجه نقدی با فرض مدل رشد'!G$40)</f>
        <v>-257500</v>
      </c>
      <c r="H13" s="19">
        <f>'بودجه نقدی نمونه'!H13*(1+'بودجه نقدی با فرض مدل رشد'!H$40)</f>
        <v>-257500</v>
      </c>
      <c r="I13" s="19">
        <f>'بودجه نقدی نمونه'!I13*(1+'بودجه نقدی با فرض مدل رشد'!I$40)</f>
        <v>-257500</v>
      </c>
      <c r="J13" s="19">
        <f>'بودجه نقدی نمونه'!J13*(1+'بودجه نقدی با فرض مدل رشد'!J$40)</f>
        <v>-257500</v>
      </c>
      <c r="K13" s="19">
        <f>'بودجه نقدی نمونه'!K13*(1+'بودجه نقدی با فرض مدل رشد'!K$40)</f>
        <v>-257500</v>
      </c>
      <c r="L13" s="19">
        <f>'بودجه نقدی نمونه'!L13*(1+'بودجه نقدی با فرض مدل رشد'!L$40)</f>
        <v>-257500</v>
      </c>
      <c r="M13" s="19">
        <f>'بودجه نقدی نمونه'!M13*(1+'بودجه نقدی با فرض مدل رشد'!M$40)</f>
        <v>-257500</v>
      </c>
      <c r="N13" s="19">
        <f>'بودجه نقدی نمونه'!N13*(1+'بودجه نقدی با فرض مدل رشد'!N$40)</f>
        <v>-257500</v>
      </c>
      <c r="O13" s="16">
        <f t="shared" ref="O13:O20" si="2">SUM(C13:N13)</f>
        <v>-3090000</v>
      </c>
    </row>
    <row r="14" spans="2:15" outlineLevel="7" x14ac:dyDescent="0.65">
      <c r="B14" s="18" t="s">
        <v>6</v>
      </c>
      <c r="C14" s="19">
        <f>'بودجه نقدی نمونه'!C14*(1+'بودجه نقدی با فرض مدل رشد'!C$40)</f>
        <v>-257500</v>
      </c>
      <c r="D14" s="19">
        <f>'بودجه نقدی نمونه'!D14*(1+'بودجه نقدی با فرض مدل رشد'!D$40)</f>
        <v>-257500</v>
      </c>
      <c r="E14" s="19">
        <f>'بودجه نقدی نمونه'!E14*(1+'بودجه نقدی با فرض مدل رشد'!E$40)</f>
        <v>-257500</v>
      </c>
      <c r="F14" s="19">
        <f>'بودجه نقدی نمونه'!F14*(1+'بودجه نقدی با فرض مدل رشد'!F$40)</f>
        <v>-257500</v>
      </c>
      <c r="G14" s="19">
        <f>'بودجه نقدی نمونه'!G14*(1+'بودجه نقدی با فرض مدل رشد'!G$40)</f>
        <v>-257500</v>
      </c>
      <c r="H14" s="19">
        <f>'بودجه نقدی نمونه'!H14*(1+'بودجه نقدی با فرض مدل رشد'!H$40)</f>
        <v>-257500</v>
      </c>
      <c r="I14" s="19">
        <f>'بودجه نقدی نمونه'!I14*(1+'بودجه نقدی با فرض مدل رشد'!I$40)</f>
        <v>-257500</v>
      </c>
      <c r="J14" s="19">
        <f>'بودجه نقدی نمونه'!J14*(1+'بودجه نقدی با فرض مدل رشد'!J$40)</f>
        <v>-257500</v>
      </c>
      <c r="K14" s="19">
        <f>'بودجه نقدی نمونه'!K14*(1+'بودجه نقدی با فرض مدل رشد'!K$40)</f>
        <v>-257500</v>
      </c>
      <c r="L14" s="19">
        <f>'بودجه نقدی نمونه'!L14*(1+'بودجه نقدی با فرض مدل رشد'!L$40)</f>
        <v>-257500</v>
      </c>
      <c r="M14" s="19">
        <f>'بودجه نقدی نمونه'!M14*(1+'بودجه نقدی با فرض مدل رشد'!M$40)</f>
        <v>-257500</v>
      </c>
      <c r="N14" s="19">
        <f>'بودجه نقدی نمونه'!N14*(1+'بودجه نقدی با فرض مدل رشد'!N$40)</f>
        <v>-257500</v>
      </c>
      <c r="O14" s="16">
        <f t="shared" si="2"/>
        <v>-3090000</v>
      </c>
    </row>
    <row r="15" spans="2:15" outlineLevel="7" x14ac:dyDescent="0.65">
      <c r="B15" s="18" t="s">
        <v>7</v>
      </c>
      <c r="C15" s="19">
        <f>'بودجه نقدی نمونه'!C15*(1+'بودجه نقدی با فرض مدل رشد'!C$40)</f>
        <v>-257500</v>
      </c>
      <c r="D15" s="19">
        <f>'بودجه نقدی نمونه'!D15*(1+'بودجه نقدی با فرض مدل رشد'!D$40)</f>
        <v>-257500</v>
      </c>
      <c r="E15" s="19">
        <f>'بودجه نقدی نمونه'!E15*(1+'بودجه نقدی با فرض مدل رشد'!E$40)</f>
        <v>-257500</v>
      </c>
      <c r="F15" s="19">
        <f>'بودجه نقدی نمونه'!F15*(1+'بودجه نقدی با فرض مدل رشد'!F$40)</f>
        <v>-257500</v>
      </c>
      <c r="G15" s="19">
        <f>'بودجه نقدی نمونه'!G15*(1+'بودجه نقدی با فرض مدل رشد'!G$40)</f>
        <v>-257500</v>
      </c>
      <c r="H15" s="19">
        <f>'بودجه نقدی نمونه'!H15*(1+'بودجه نقدی با فرض مدل رشد'!H$40)</f>
        <v>-257500</v>
      </c>
      <c r="I15" s="19">
        <f>'بودجه نقدی نمونه'!I15*(1+'بودجه نقدی با فرض مدل رشد'!I$40)</f>
        <v>-257500</v>
      </c>
      <c r="J15" s="19">
        <f>'بودجه نقدی نمونه'!J15*(1+'بودجه نقدی با فرض مدل رشد'!J$40)</f>
        <v>-257500</v>
      </c>
      <c r="K15" s="19">
        <f>'بودجه نقدی نمونه'!K15*(1+'بودجه نقدی با فرض مدل رشد'!K$40)</f>
        <v>-257500</v>
      </c>
      <c r="L15" s="19">
        <f>'بودجه نقدی نمونه'!L15*(1+'بودجه نقدی با فرض مدل رشد'!L$40)</f>
        <v>-257500</v>
      </c>
      <c r="M15" s="19">
        <f>'بودجه نقدی نمونه'!M15*(1+'بودجه نقدی با فرض مدل رشد'!M$40)</f>
        <v>-257500</v>
      </c>
      <c r="N15" s="19">
        <f>'بودجه نقدی نمونه'!N15*(1+'بودجه نقدی با فرض مدل رشد'!N$40)</f>
        <v>-257500</v>
      </c>
      <c r="O15" s="16">
        <f t="shared" si="2"/>
        <v>-3090000</v>
      </c>
    </row>
    <row r="16" spans="2:15" outlineLevel="7" x14ac:dyDescent="0.65">
      <c r="B16" s="18" t="s">
        <v>8</v>
      </c>
      <c r="C16" s="19">
        <f>'بودجه نقدی نمونه'!C16*(1+'بودجه نقدی با فرض مدل رشد'!C$40)</f>
        <v>-257500</v>
      </c>
      <c r="D16" s="19">
        <f>'بودجه نقدی نمونه'!D16*(1+'بودجه نقدی با فرض مدل رشد'!D$40)</f>
        <v>-257500</v>
      </c>
      <c r="E16" s="19">
        <f>'بودجه نقدی نمونه'!E16*(1+'بودجه نقدی با فرض مدل رشد'!E$40)</f>
        <v>-257500</v>
      </c>
      <c r="F16" s="19">
        <f>'بودجه نقدی نمونه'!F16*(1+'بودجه نقدی با فرض مدل رشد'!F$40)</f>
        <v>-257500</v>
      </c>
      <c r="G16" s="19">
        <f>'بودجه نقدی نمونه'!G16*(1+'بودجه نقدی با فرض مدل رشد'!G$40)</f>
        <v>-257500</v>
      </c>
      <c r="H16" s="19">
        <f>'بودجه نقدی نمونه'!H16*(1+'بودجه نقدی با فرض مدل رشد'!H$40)</f>
        <v>-257500</v>
      </c>
      <c r="I16" s="19">
        <f>'بودجه نقدی نمونه'!I16*(1+'بودجه نقدی با فرض مدل رشد'!I$40)</f>
        <v>-257500</v>
      </c>
      <c r="J16" s="19">
        <f>'بودجه نقدی نمونه'!J16*(1+'بودجه نقدی با فرض مدل رشد'!J$40)</f>
        <v>-257500</v>
      </c>
      <c r="K16" s="19">
        <f>'بودجه نقدی نمونه'!K16*(1+'بودجه نقدی با فرض مدل رشد'!K$40)</f>
        <v>-257500</v>
      </c>
      <c r="L16" s="19">
        <f>'بودجه نقدی نمونه'!L16*(1+'بودجه نقدی با فرض مدل رشد'!L$40)</f>
        <v>-257500</v>
      </c>
      <c r="M16" s="19">
        <f>'بودجه نقدی نمونه'!M16*(1+'بودجه نقدی با فرض مدل رشد'!M$40)</f>
        <v>-257500</v>
      </c>
      <c r="N16" s="19">
        <f>'بودجه نقدی نمونه'!N16*(1+'بودجه نقدی با فرض مدل رشد'!N$40)</f>
        <v>-257500</v>
      </c>
      <c r="O16" s="16">
        <f t="shared" si="2"/>
        <v>-3090000</v>
      </c>
    </row>
    <row r="17" spans="2:15" outlineLevel="7" x14ac:dyDescent="0.65">
      <c r="B17" s="18" t="s">
        <v>9</v>
      </c>
      <c r="C17" s="19">
        <f>'بودجه نقدی نمونه'!C17*(1+'بودجه نقدی با فرض مدل رشد'!C$40)</f>
        <v>-257500</v>
      </c>
      <c r="D17" s="19">
        <f>'بودجه نقدی نمونه'!D17*(1+'بودجه نقدی با فرض مدل رشد'!D$40)</f>
        <v>-257500</v>
      </c>
      <c r="E17" s="19">
        <f>'بودجه نقدی نمونه'!E17*(1+'بودجه نقدی با فرض مدل رشد'!E$40)</f>
        <v>-257500</v>
      </c>
      <c r="F17" s="19">
        <f>'بودجه نقدی نمونه'!F17*(1+'بودجه نقدی با فرض مدل رشد'!F$40)</f>
        <v>-257500</v>
      </c>
      <c r="G17" s="19">
        <f>'بودجه نقدی نمونه'!G17*(1+'بودجه نقدی با فرض مدل رشد'!G$40)</f>
        <v>-257500</v>
      </c>
      <c r="H17" s="19">
        <f>'بودجه نقدی نمونه'!H17*(1+'بودجه نقدی با فرض مدل رشد'!H$40)</f>
        <v>-257500</v>
      </c>
      <c r="I17" s="19">
        <f>'بودجه نقدی نمونه'!I17*(1+'بودجه نقدی با فرض مدل رشد'!I$40)</f>
        <v>-257500</v>
      </c>
      <c r="J17" s="19">
        <f>'بودجه نقدی نمونه'!J17*(1+'بودجه نقدی با فرض مدل رشد'!J$40)</f>
        <v>-257500</v>
      </c>
      <c r="K17" s="19">
        <f>'بودجه نقدی نمونه'!K17*(1+'بودجه نقدی با فرض مدل رشد'!K$40)</f>
        <v>-257500</v>
      </c>
      <c r="L17" s="19">
        <f>'بودجه نقدی نمونه'!L17*(1+'بودجه نقدی با فرض مدل رشد'!L$40)</f>
        <v>-257500</v>
      </c>
      <c r="M17" s="19">
        <f>'بودجه نقدی نمونه'!M17*(1+'بودجه نقدی با فرض مدل رشد'!M$40)</f>
        <v>-257500</v>
      </c>
      <c r="N17" s="19">
        <f>'بودجه نقدی نمونه'!N17*(1+'بودجه نقدی با فرض مدل رشد'!N$40)</f>
        <v>-257500</v>
      </c>
      <c r="O17" s="16">
        <f t="shared" si="2"/>
        <v>-3090000</v>
      </c>
    </row>
    <row r="18" spans="2:15" outlineLevel="7" x14ac:dyDescent="0.65">
      <c r="B18" s="18" t="s">
        <v>10</v>
      </c>
      <c r="C18" s="19">
        <f>'بودجه نقدی نمونه'!C18*(1+'بودجه نقدی با فرض مدل رشد'!C$40)</f>
        <v>-257500</v>
      </c>
      <c r="D18" s="19">
        <f>'بودجه نقدی نمونه'!D18*(1+'بودجه نقدی با فرض مدل رشد'!D$40)</f>
        <v>-257500</v>
      </c>
      <c r="E18" s="19">
        <f>'بودجه نقدی نمونه'!E18*(1+'بودجه نقدی با فرض مدل رشد'!E$40)</f>
        <v>-257500</v>
      </c>
      <c r="F18" s="19">
        <f>'بودجه نقدی نمونه'!F18*(1+'بودجه نقدی با فرض مدل رشد'!F$40)</f>
        <v>-257500</v>
      </c>
      <c r="G18" s="19">
        <f>'بودجه نقدی نمونه'!G18*(1+'بودجه نقدی با فرض مدل رشد'!G$40)</f>
        <v>-257500</v>
      </c>
      <c r="H18" s="19">
        <f>'بودجه نقدی نمونه'!H18*(1+'بودجه نقدی با فرض مدل رشد'!H$40)</f>
        <v>-257500</v>
      </c>
      <c r="I18" s="19">
        <f>'بودجه نقدی نمونه'!I18*(1+'بودجه نقدی با فرض مدل رشد'!I$40)</f>
        <v>-257500</v>
      </c>
      <c r="J18" s="19">
        <f>'بودجه نقدی نمونه'!J18*(1+'بودجه نقدی با فرض مدل رشد'!J$40)</f>
        <v>-257500</v>
      </c>
      <c r="K18" s="19">
        <f>'بودجه نقدی نمونه'!K18*(1+'بودجه نقدی با فرض مدل رشد'!K$40)</f>
        <v>-257500</v>
      </c>
      <c r="L18" s="19">
        <f>'بودجه نقدی نمونه'!L18*(1+'بودجه نقدی با فرض مدل رشد'!L$40)</f>
        <v>-257500</v>
      </c>
      <c r="M18" s="19">
        <f>'بودجه نقدی نمونه'!M18*(1+'بودجه نقدی با فرض مدل رشد'!M$40)</f>
        <v>-257500</v>
      </c>
      <c r="N18" s="19">
        <f>'بودجه نقدی نمونه'!N18*(1+'بودجه نقدی با فرض مدل رشد'!N$40)</f>
        <v>-257500</v>
      </c>
      <c r="O18" s="16">
        <f t="shared" si="2"/>
        <v>-3090000</v>
      </c>
    </row>
    <row r="19" spans="2:15" outlineLevel="7" x14ac:dyDescent="0.65">
      <c r="B19" s="18" t="s">
        <v>11</v>
      </c>
      <c r="C19" s="19">
        <f>'بودجه نقدی نمونه'!C19*(1+'بودجه نقدی با فرض مدل رشد'!C$40)</f>
        <v>-257500</v>
      </c>
      <c r="D19" s="19">
        <f>'بودجه نقدی نمونه'!D19*(1+'بودجه نقدی با فرض مدل رشد'!D$40)</f>
        <v>-257500</v>
      </c>
      <c r="E19" s="19">
        <f>'بودجه نقدی نمونه'!E19*(1+'بودجه نقدی با فرض مدل رشد'!E$40)</f>
        <v>-257500</v>
      </c>
      <c r="F19" s="19">
        <f>'بودجه نقدی نمونه'!F19*(1+'بودجه نقدی با فرض مدل رشد'!F$40)</f>
        <v>-257500</v>
      </c>
      <c r="G19" s="19">
        <f>'بودجه نقدی نمونه'!G19*(1+'بودجه نقدی با فرض مدل رشد'!G$40)</f>
        <v>-257500</v>
      </c>
      <c r="H19" s="19">
        <f>'بودجه نقدی نمونه'!H19*(1+'بودجه نقدی با فرض مدل رشد'!H$40)</f>
        <v>-257500</v>
      </c>
      <c r="I19" s="19">
        <f>'بودجه نقدی نمونه'!I19*(1+'بودجه نقدی با فرض مدل رشد'!I$40)</f>
        <v>-257500</v>
      </c>
      <c r="J19" s="19">
        <f>'بودجه نقدی نمونه'!J19*(1+'بودجه نقدی با فرض مدل رشد'!J$40)</f>
        <v>-257500</v>
      </c>
      <c r="K19" s="19">
        <f>'بودجه نقدی نمونه'!K19*(1+'بودجه نقدی با فرض مدل رشد'!K$40)</f>
        <v>-257500</v>
      </c>
      <c r="L19" s="19">
        <f>'بودجه نقدی نمونه'!L19*(1+'بودجه نقدی با فرض مدل رشد'!L$40)</f>
        <v>-257500</v>
      </c>
      <c r="M19" s="19">
        <f>'بودجه نقدی نمونه'!M19*(1+'بودجه نقدی با فرض مدل رشد'!M$40)</f>
        <v>-257500</v>
      </c>
      <c r="N19" s="19">
        <f>'بودجه نقدی نمونه'!N19*(1+'بودجه نقدی با فرض مدل رشد'!N$40)</f>
        <v>-257500</v>
      </c>
      <c r="O19" s="16">
        <f t="shared" si="2"/>
        <v>-3090000</v>
      </c>
    </row>
    <row r="20" spans="2:15" outlineLevel="7" x14ac:dyDescent="0.65">
      <c r="B20" s="18" t="s">
        <v>12</v>
      </c>
      <c r="C20" s="19">
        <f>'بودجه نقدی نمونه'!C20*(1+'بودجه نقدی با فرض مدل رشد'!C$40)</f>
        <v>-257500</v>
      </c>
      <c r="D20" s="19">
        <f>'بودجه نقدی نمونه'!D20*(1+'بودجه نقدی با فرض مدل رشد'!D$40)</f>
        <v>-257500</v>
      </c>
      <c r="E20" s="19">
        <f>'بودجه نقدی نمونه'!E20*(1+'بودجه نقدی با فرض مدل رشد'!E$40)</f>
        <v>-257500</v>
      </c>
      <c r="F20" s="19">
        <f>'بودجه نقدی نمونه'!F20*(1+'بودجه نقدی با فرض مدل رشد'!F$40)</f>
        <v>-257500</v>
      </c>
      <c r="G20" s="19">
        <f>'بودجه نقدی نمونه'!G20*(1+'بودجه نقدی با فرض مدل رشد'!G$40)</f>
        <v>-257500</v>
      </c>
      <c r="H20" s="19">
        <f>'بودجه نقدی نمونه'!H20*(1+'بودجه نقدی با فرض مدل رشد'!H$40)</f>
        <v>-257500</v>
      </c>
      <c r="I20" s="19">
        <f>'بودجه نقدی نمونه'!I20*(1+'بودجه نقدی با فرض مدل رشد'!I$40)</f>
        <v>-257500</v>
      </c>
      <c r="J20" s="19">
        <f>'بودجه نقدی نمونه'!J20*(1+'بودجه نقدی با فرض مدل رشد'!J$40)</f>
        <v>-257500</v>
      </c>
      <c r="K20" s="19">
        <f>'بودجه نقدی نمونه'!K20*(1+'بودجه نقدی با فرض مدل رشد'!K$40)</f>
        <v>-257500</v>
      </c>
      <c r="L20" s="19">
        <f>'بودجه نقدی نمونه'!L20*(1+'بودجه نقدی با فرض مدل رشد'!L$40)</f>
        <v>-257500</v>
      </c>
      <c r="M20" s="19">
        <f>'بودجه نقدی نمونه'!M20*(1+'بودجه نقدی با فرض مدل رشد'!M$40)</f>
        <v>-257500</v>
      </c>
      <c r="N20" s="19">
        <f>'بودجه نقدی نمونه'!N20*(1+'بودجه نقدی با فرض مدل رشد'!N$40)</f>
        <v>-257500</v>
      </c>
      <c r="O20" s="16">
        <f t="shared" si="2"/>
        <v>-3090000</v>
      </c>
    </row>
    <row r="21" spans="2:15" outlineLevel="7" x14ac:dyDescent="0.65">
      <c r="B21" s="20" t="s">
        <v>57</v>
      </c>
      <c r="C21" s="23">
        <f>SUM(C13:C20)</f>
        <v>-2060000</v>
      </c>
      <c r="D21" s="23">
        <f t="shared" ref="D21:O21" si="3">SUM(D13:D20)</f>
        <v>-2060000</v>
      </c>
      <c r="E21" s="23">
        <f t="shared" si="3"/>
        <v>-2060000</v>
      </c>
      <c r="F21" s="23">
        <f t="shared" si="3"/>
        <v>-2060000</v>
      </c>
      <c r="G21" s="23">
        <f t="shared" si="3"/>
        <v>-2060000</v>
      </c>
      <c r="H21" s="23">
        <f t="shared" si="3"/>
        <v>-2060000</v>
      </c>
      <c r="I21" s="23">
        <f t="shared" si="3"/>
        <v>-2060000</v>
      </c>
      <c r="J21" s="23">
        <f t="shared" si="3"/>
        <v>-2060000</v>
      </c>
      <c r="K21" s="23">
        <f t="shared" si="3"/>
        <v>-2060000</v>
      </c>
      <c r="L21" s="23">
        <f t="shared" si="3"/>
        <v>-2060000</v>
      </c>
      <c r="M21" s="23">
        <f t="shared" si="3"/>
        <v>-2060000</v>
      </c>
      <c r="N21" s="23">
        <f t="shared" si="3"/>
        <v>-2060000</v>
      </c>
      <c r="O21" s="23">
        <f t="shared" si="3"/>
        <v>-24720000</v>
      </c>
    </row>
    <row r="22" spans="2:15" x14ac:dyDescent="0.65">
      <c r="B22" s="24" t="s">
        <v>29</v>
      </c>
      <c r="C22" s="25">
        <f>C11+C21</f>
        <v>1667500</v>
      </c>
      <c r="D22" s="25">
        <f t="shared" ref="D22:O22" si="4">D11+D21</f>
        <v>1667500</v>
      </c>
      <c r="E22" s="25">
        <f t="shared" si="4"/>
        <v>1639500</v>
      </c>
      <c r="F22" s="25">
        <f t="shared" si="4"/>
        <v>1639500</v>
      </c>
      <c r="G22" s="25">
        <f t="shared" si="4"/>
        <v>1639500</v>
      </c>
      <c r="H22" s="25">
        <f t="shared" si="4"/>
        <v>1639500</v>
      </c>
      <c r="I22" s="25">
        <f t="shared" si="4"/>
        <v>1699500</v>
      </c>
      <c r="J22" s="25">
        <f t="shared" si="4"/>
        <v>1699500</v>
      </c>
      <c r="K22" s="25">
        <f t="shared" si="4"/>
        <v>1699500</v>
      </c>
      <c r="L22" s="25">
        <f t="shared" si="4"/>
        <v>1699500</v>
      </c>
      <c r="M22" s="25">
        <f t="shared" si="4"/>
        <v>1699500</v>
      </c>
      <c r="N22" s="25">
        <f t="shared" si="4"/>
        <v>1699500</v>
      </c>
      <c r="O22" s="25">
        <f t="shared" si="4"/>
        <v>20090000</v>
      </c>
    </row>
    <row r="23" spans="2:15" x14ac:dyDescent="0.65">
      <c r="B23" s="18"/>
      <c r="C23" s="16"/>
      <c r="D23" s="16"/>
      <c r="E23" s="16"/>
      <c r="F23" s="16"/>
      <c r="G23" s="16"/>
      <c r="H23" s="16" t="s">
        <v>13</v>
      </c>
      <c r="I23" s="16"/>
      <c r="J23" s="16"/>
      <c r="K23" s="16"/>
      <c r="L23" s="16"/>
      <c r="M23" s="16"/>
      <c r="N23" s="16"/>
      <c r="O23" s="16"/>
    </row>
    <row r="24" spans="2:15" x14ac:dyDescent="0.65">
      <c r="B24" s="22" t="s">
        <v>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x14ac:dyDescent="0.65">
      <c r="B25" s="18" t="s">
        <v>31</v>
      </c>
      <c r="C25" s="19">
        <f>'بودجه نقدی نمونه'!C25*(1+'بودجه نقدی با فرض مدل رشد'!C$41)</f>
        <v>-218000.00000000003</v>
      </c>
      <c r="D25" s="19">
        <f>'بودجه نقدی نمونه'!D25*(1+'بودجه نقدی با فرض مدل رشد'!D$41)</f>
        <v>-218000.00000000003</v>
      </c>
      <c r="E25" s="19">
        <f>'بودجه نقدی نمونه'!E25*(1+'بودجه نقدی با فرض مدل رشد'!E$41)</f>
        <v>-218000.00000000003</v>
      </c>
      <c r="F25" s="19">
        <f>'بودجه نقدی نمونه'!F25*(1+'بودجه نقدی با فرض مدل رشد'!F$41)</f>
        <v>-218000.00000000003</v>
      </c>
      <c r="G25" s="19">
        <f>'بودجه نقدی نمونه'!G25*(1+'بودجه نقدی با فرض مدل رشد'!G$41)</f>
        <v>-218000.00000000003</v>
      </c>
      <c r="H25" s="19">
        <f>'بودجه نقدی نمونه'!H25*(1+'بودجه نقدی با فرض مدل رشد'!H$41)</f>
        <v>-218000.00000000003</v>
      </c>
      <c r="I25" s="19">
        <f>'بودجه نقدی نمونه'!I25*(1+'بودجه نقدی با فرض مدل رشد'!I$41)</f>
        <v>-218000.00000000003</v>
      </c>
      <c r="J25" s="19">
        <f>'بودجه نقدی نمونه'!J25*(1+'بودجه نقدی با فرض مدل رشد'!J$41)</f>
        <v>-218000.00000000003</v>
      </c>
      <c r="K25" s="19">
        <f>'بودجه نقدی نمونه'!K25*(1+'بودجه نقدی با فرض مدل رشد'!K$41)</f>
        <v>-218000.00000000003</v>
      </c>
      <c r="L25" s="19">
        <f>'بودجه نقدی نمونه'!L25*(1+'بودجه نقدی با فرض مدل رشد'!L$41)</f>
        <v>-218000.00000000003</v>
      </c>
      <c r="M25" s="19">
        <f>'بودجه نقدی نمونه'!M25*(1+'بودجه نقدی با فرض مدل رشد'!M$41)</f>
        <v>-218000.00000000003</v>
      </c>
      <c r="N25" s="19">
        <f>'بودجه نقدی نمونه'!N25*(1+'بودجه نقدی با فرض مدل رشد'!N$41)</f>
        <v>-218000.00000000003</v>
      </c>
      <c r="O25" s="16">
        <f t="shared" ref="O25:O26" si="5">SUM(C25:N25)</f>
        <v>-2616000.0000000005</v>
      </c>
    </row>
    <row r="26" spans="2:15" x14ac:dyDescent="0.65">
      <c r="B26" s="18" t="s">
        <v>32</v>
      </c>
      <c r="C26" s="19">
        <f>'بودجه نقدی نمونه'!C26*(1+'بودجه نقدی با فرض مدل رشد'!C$41)</f>
        <v>-218000.00000000003</v>
      </c>
      <c r="D26" s="19">
        <f>'بودجه نقدی نمونه'!D26*(1+'بودجه نقدی با فرض مدل رشد'!D$41)</f>
        <v>-218000.00000000003</v>
      </c>
      <c r="E26" s="19">
        <f>'بودجه نقدی نمونه'!E26*(1+'بودجه نقدی با فرض مدل رشد'!E$41)</f>
        <v>-218000.00000000003</v>
      </c>
      <c r="F26" s="19">
        <f>'بودجه نقدی نمونه'!F26*(1+'بودجه نقدی با فرض مدل رشد'!F$41)</f>
        <v>-218000.00000000003</v>
      </c>
      <c r="G26" s="19">
        <f>'بودجه نقدی نمونه'!G26*(1+'بودجه نقدی با فرض مدل رشد'!G$41)</f>
        <v>-218000.00000000003</v>
      </c>
      <c r="H26" s="19">
        <f>'بودجه نقدی نمونه'!H26*(1+'بودجه نقدی با فرض مدل رشد'!H$41)</f>
        <v>-218000.00000000003</v>
      </c>
      <c r="I26" s="19">
        <f>'بودجه نقدی نمونه'!I26*(1+'بودجه نقدی با فرض مدل رشد'!I$41)</f>
        <v>-218000.00000000003</v>
      </c>
      <c r="J26" s="19">
        <f>'بودجه نقدی نمونه'!J26*(1+'بودجه نقدی با فرض مدل رشد'!J$41)</f>
        <v>-218000.00000000003</v>
      </c>
      <c r="K26" s="19">
        <f>'بودجه نقدی نمونه'!K26*(1+'بودجه نقدی با فرض مدل رشد'!K$41)</f>
        <v>-218000.00000000003</v>
      </c>
      <c r="L26" s="19">
        <f>'بودجه نقدی نمونه'!L26*(1+'بودجه نقدی با فرض مدل رشد'!L$41)</f>
        <v>-218000.00000000003</v>
      </c>
      <c r="M26" s="19">
        <f>'بودجه نقدی نمونه'!M26*(1+'بودجه نقدی با فرض مدل رشد'!M$41)</f>
        <v>-218000.00000000003</v>
      </c>
      <c r="N26" s="19">
        <f>'بودجه نقدی نمونه'!N26*(1+'بودجه نقدی با فرض مدل رشد'!N$41)</f>
        <v>-218000.00000000003</v>
      </c>
      <c r="O26" s="16">
        <f t="shared" si="5"/>
        <v>-2616000.0000000005</v>
      </c>
    </row>
    <row r="27" spans="2:15" x14ac:dyDescent="0.65">
      <c r="B27" s="30" t="s">
        <v>33</v>
      </c>
      <c r="C27" s="25">
        <f t="shared" ref="C27:O27" si="6">SUM(C25:C26)</f>
        <v>-436000.00000000006</v>
      </c>
      <c r="D27" s="25">
        <f t="shared" si="6"/>
        <v>-436000.00000000006</v>
      </c>
      <c r="E27" s="25">
        <f t="shared" si="6"/>
        <v>-436000.00000000006</v>
      </c>
      <c r="F27" s="25">
        <f t="shared" si="6"/>
        <v>-436000.00000000006</v>
      </c>
      <c r="G27" s="25">
        <f t="shared" si="6"/>
        <v>-436000.00000000006</v>
      </c>
      <c r="H27" s="25">
        <f t="shared" si="6"/>
        <v>-436000.00000000006</v>
      </c>
      <c r="I27" s="25">
        <f t="shared" si="6"/>
        <v>-436000.00000000006</v>
      </c>
      <c r="J27" s="25">
        <f t="shared" si="6"/>
        <v>-436000.00000000006</v>
      </c>
      <c r="K27" s="25">
        <f t="shared" si="6"/>
        <v>-436000.00000000006</v>
      </c>
      <c r="L27" s="25">
        <f t="shared" si="6"/>
        <v>-436000.00000000006</v>
      </c>
      <c r="M27" s="25">
        <f t="shared" si="6"/>
        <v>-436000.00000000006</v>
      </c>
      <c r="N27" s="25">
        <f t="shared" si="6"/>
        <v>-436000.00000000006</v>
      </c>
      <c r="O27" s="25">
        <f t="shared" si="6"/>
        <v>-5232000.0000000009</v>
      </c>
    </row>
    <row r="28" spans="2:15" x14ac:dyDescent="0.65"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x14ac:dyDescent="0.65">
      <c r="B29" s="31" t="s">
        <v>34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x14ac:dyDescent="0.65">
      <c r="B30" s="18" t="s">
        <v>58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6">
        <f t="shared" ref="O30:O31" si="7">SUM(C30:N30)</f>
        <v>0</v>
      </c>
    </row>
    <row r="31" spans="2:15" x14ac:dyDescent="0.65">
      <c r="B31" s="18" t="s">
        <v>59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f t="shared" si="7"/>
        <v>0</v>
      </c>
    </row>
    <row r="32" spans="2:15" x14ac:dyDescent="0.65">
      <c r="B32" s="30" t="s">
        <v>35</v>
      </c>
      <c r="C32" s="25">
        <f t="shared" ref="C32:O32" si="8">SUM(C30:C31)</f>
        <v>0</v>
      </c>
      <c r="D32" s="25">
        <f t="shared" si="8"/>
        <v>0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</row>
    <row r="33" spans="1:15" x14ac:dyDescent="0.65">
      <c r="B33" s="2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65">
      <c r="B34" s="32" t="s">
        <v>44</v>
      </c>
      <c r="C34" s="33">
        <f>C22+C27+C32</f>
        <v>1231500</v>
      </c>
      <c r="D34" s="33">
        <f t="shared" ref="D34:O34" si="9">D22+D27+D32</f>
        <v>1231500</v>
      </c>
      <c r="E34" s="33">
        <f t="shared" si="9"/>
        <v>1203500</v>
      </c>
      <c r="F34" s="33">
        <f t="shared" si="9"/>
        <v>1203500</v>
      </c>
      <c r="G34" s="33">
        <f t="shared" si="9"/>
        <v>1203500</v>
      </c>
      <c r="H34" s="33">
        <f t="shared" si="9"/>
        <v>1203500</v>
      </c>
      <c r="I34" s="33">
        <f t="shared" si="9"/>
        <v>1263500</v>
      </c>
      <c r="J34" s="33">
        <f t="shared" si="9"/>
        <v>1263500</v>
      </c>
      <c r="K34" s="33">
        <f t="shared" si="9"/>
        <v>1263500</v>
      </c>
      <c r="L34" s="33">
        <f t="shared" si="9"/>
        <v>1263500</v>
      </c>
      <c r="M34" s="33">
        <f t="shared" si="9"/>
        <v>1263500</v>
      </c>
      <c r="N34" s="33">
        <f t="shared" si="9"/>
        <v>1263500</v>
      </c>
      <c r="O34" s="33">
        <f t="shared" si="9"/>
        <v>14858000</v>
      </c>
    </row>
    <row r="38" spans="1:15" x14ac:dyDescent="0.65">
      <c r="B38" s="22" t="s">
        <v>36</v>
      </c>
    </row>
    <row r="39" spans="1:15" x14ac:dyDescent="0.65">
      <c r="B39" s="34" t="s">
        <v>37</v>
      </c>
      <c r="C39" s="35">
        <v>0.05</v>
      </c>
      <c r="D39" s="35">
        <f>C39</f>
        <v>0.05</v>
      </c>
      <c r="E39" s="35">
        <f t="shared" ref="E39:H39" si="10">D39</f>
        <v>0.05</v>
      </c>
      <c r="F39" s="35">
        <f t="shared" si="10"/>
        <v>0.05</v>
      </c>
      <c r="G39" s="35">
        <f t="shared" si="10"/>
        <v>0.05</v>
      </c>
      <c r="H39" s="35">
        <f t="shared" si="10"/>
        <v>0.05</v>
      </c>
      <c r="I39" s="35">
        <v>0.08</v>
      </c>
      <c r="J39" s="35">
        <f>I39</f>
        <v>0.08</v>
      </c>
      <c r="K39" s="35">
        <f t="shared" ref="K39:N39" si="11">J39</f>
        <v>0.08</v>
      </c>
      <c r="L39" s="35">
        <f t="shared" si="11"/>
        <v>0.08</v>
      </c>
      <c r="M39" s="35">
        <f t="shared" si="11"/>
        <v>0.08</v>
      </c>
      <c r="N39" s="35">
        <f t="shared" si="11"/>
        <v>0.08</v>
      </c>
    </row>
    <row r="40" spans="1:15" x14ac:dyDescent="0.65">
      <c r="B40" s="34" t="s">
        <v>38</v>
      </c>
      <c r="C40" s="35">
        <v>0.03</v>
      </c>
      <c r="D40" s="35">
        <f>C40</f>
        <v>0.03</v>
      </c>
      <c r="E40" s="35">
        <f t="shared" ref="E40:N40" si="12">D40</f>
        <v>0.03</v>
      </c>
      <c r="F40" s="35">
        <f t="shared" si="12"/>
        <v>0.03</v>
      </c>
      <c r="G40" s="35">
        <f t="shared" si="12"/>
        <v>0.03</v>
      </c>
      <c r="H40" s="35">
        <f t="shared" si="12"/>
        <v>0.03</v>
      </c>
      <c r="I40" s="35">
        <f t="shared" si="12"/>
        <v>0.03</v>
      </c>
      <c r="J40" s="35">
        <f t="shared" si="12"/>
        <v>0.03</v>
      </c>
      <c r="K40" s="35">
        <f t="shared" si="12"/>
        <v>0.03</v>
      </c>
      <c r="L40" s="35">
        <f t="shared" si="12"/>
        <v>0.03</v>
      </c>
      <c r="M40" s="35">
        <f t="shared" si="12"/>
        <v>0.03</v>
      </c>
      <c r="N40" s="35">
        <f t="shared" si="12"/>
        <v>0.03</v>
      </c>
    </row>
    <row r="41" spans="1:15" x14ac:dyDescent="0.65">
      <c r="B41" s="34" t="s">
        <v>39</v>
      </c>
      <c r="C41" s="35">
        <v>0.09</v>
      </c>
      <c r="D41" s="35">
        <f>C41</f>
        <v>0.09</v>
      </c>
      <c r="E41" s="35">
        <f t="shared" ref="E41:N41" si="13">D41</f>
        <v>0.09</v>
      </c>
      <c r="F41" s="35">
        <f t="shared" si="13"/>
        <v>0.09</v>
      </c>
      <c r="G41" s="35">
        <f t="shared" si="13"/>
        <v>0.09</v>
      </c>
      <c r="H41" s="35">
        <f t="shared" si="13"/>
        <v>0.09</v>
      </c>
      <c r="I41" s="35">
        <f t="shared" si="13"/>
        <v>0.09</v>
      </c>
      <c r="J41" s="35">
        <f t="shared" si="13"/>
        <v>0.09</v>
      </c>
      <c r="K41" s="35">
        <f t="shared" si="13"/>
        <v>0.09</v>
      </c>
      <c r="L41" s="35">
        <f t="shared" si="13"/>
        <v>0.09</v>
      </c>
      <c r="M41" s="35">
        <f t="shared" si="13"/>
        <v>0.09</v>
      </c>
      <c r="N41" s="35">
        <f t="shared" si="13"/>
        <v>0.09</v>
      </c>
    </row>
    <row r="42" spans="1:15" x14ac:dyDescent="0.65">
      <c r="B42" s="34" t="s">
        <v>40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4" spans="1:15" x14ac:dyDescent="0.65">
      <c r="B44" s="36" t="s">
        <v>16</v>
      </c>
    </row>
    <row r="45" spans="1:15" x14ac:dyDescent="0.65">
      <c r="A45" s="11" t="s">
        <v>42</v>
      </c>
      <c r="B45" s="36" t="s">
        <v>41</v>
      </c>
    </row>
    <row r="46" spans="1:15" x14ac:dyDescent="0.65">
      <c r="A46" s="11" t="s">
        <v>42</v>
      </c>
      <c r="B46" s="36" t="s">
        <v>43</v>
      </c>
    </row>
  </sheetData>
  <mergeCells count="2">
    <mergeCell ref="C1:N1"/>
    <mergeCell ref="C2:N2"/>
  </mergeCells>
  <dataValidations count="1">
    <dataValidation type="list" allowBlank="1" showInputMessage="1" showErrorMessage="1" sqref="D982814 D917278 D851742 D786206 D720670 D655134 D589598 D524062 D458526 D392990 D327454 D261918 D196382 D130846 D65310" xr:uid="{9D060CAB-BA42-454E-BD10-194C162EB561}">
      <formula1>#REF!</formula1>
    </dataValidation>
  </dataValidations>
  <pageMargins left="0.51181102362204722" right="0" top="0" bottom="0.19685039370078741" header="0" footer="0"/>
  <pageSetup paperSize="8" scale="72" orientation="landscape" copies="3" r:id="rId1"/>
  <headerFooter alignWithMargins="0">
    <oddFooter>&amp;C&amp;F&amp;R&amp;D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توضیحات</vt:lpstr>
      <vt:lpstr>بودجه نقدی نمونه</vt:lpstr>
      <vt:lpstr>بودجه نقدی با فرض مدل رشد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budget</dc:title>
  <dc:subject>ocf+icf+fcf</dc:subject>
  <dc:creator>WWW.FINOTAX.CO</dc:creator>
  <dc:description>not for sale</dc:description>
  <cp:lastModifiedBy>saber bahraminejad</cp:lastModifiedBy>
  <cp:revision>02</cp:revision>
  <dcterms:created xsi:type="dcterms:W3CDTF">2017-09-11T21:41:10Z</dcterms:created>
  <dcterms:modified xsi:type="dcterms:W3CDTF">2023-12-25T18:48:04Z</dcterms:modified>
  <cp:category>edu</cp:category>
</cp:coreProperties>
</file>